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90" windowWidth="15030" windowHeight="807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L69" i="1"/>
  <c r="M69"/>
  <c r="N69"/>
  <c r="O69"/>
  <c r="P69"/>
  <c r="Q69"/>
  <c r="S69"/>
  <c r="K69"/>
  <c r="R68"/>
  <c r="J69"/>
  <c r="T158"/>
  <c r="U158"/>
  <c r="V158"/>
  <c r="W158"/>
  <c r="X158"/>
  <c r="Y158"/>
  <c r="Z158"/>
  <c r="AA158"/>
  <c r="AB158"/>
  <c r="AC158"/>
  <c r="AD158"/>
  <c r="AE158"/>
  <c r="AF158"/>
  <c r="AG158"/>
  <c r="AH158"/>
  <c r="R65"/>
  <c r="R34"/>
  <c r="R33"/>
  <c r="R21"/>
  <c r="R22"/>
  <c r="R23"/>
  <c r="R24"/>
  <c r="R25"/>
  <c r="R26"/>
  <c r="R27"/>
  <c r="R28"/>
  <c r="R29"/>
  <c r="R30"/>
  <c r="R31"/>
  <c r="R32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H238" s="1"/>
  <c r="K135"/>
  <c r="L135"/>
  <c r="M135"/>
  <c r="N135"/>
  <c r="O135"/>
  <c r="P135"/>
  <c r="Q135"/>
  <c r="S135"/>
  <c r="T135"/>
  <c r="U135"/>
  <c r="V135"/>
  <c r="W135"/>
  <c r="X135"/>
  <c r="Y135"/>
  <c r="Z135"/>
  <c r="AA135"/>
  <c r="AB135"/>
  <c r="AC135"/>
  <c r="AD135"/>
  <c r="AE135"/>
  <c r="AF135"/>
  <c r="AG135"/>
  <c r="R60"/>
  <c r="O20"/>
  <c r="K20"/>
  <c r="L20"/>
  <c r="M20"/>
  <c r="N20"/>
  <c r="P20"/>
  <c r="Q20"/>
  <c r="S20"/>
  <c r="R222"/>
  <c r="K217"/>
  <c r="L217"/>
  <c r="M217"/>
  <c r="N217"/>
  <c r="O217"/>
  <c r="P217"/>
  <c r="Q217"/>
  <c r="S217"/>
  <c r="T217"/>
  <c r="U217"/>
  <c r="V217"/>
  <c r="W217"/>
  <c r="X217"/>
  <c r="Y217"/>
  <c r="Z217"/>
  <c r="AA217"/>
  <c r="AB217"/>
  <c r="AC217"/>
  <c r="AD217"/>
  <c r="AE217"/>
  <c r="AF217"/>
  <c r="AG217"/>
  <c r="K213"/>
  <c r="L213"/>
  <c r="M213"/>
  <c r="N213"/>
  <c r="O213"/>
  <c r="P213"/>
  <c r="Q213"/>
  <c r="S213"/>
  <c r="T213"/>
  <c r="U213"/>
  <c r="V213"/>
  <c r="W213"/>
  <c r="X213"/>
  <c r="Y213"/>
  <c r="Z213"/>
  <c r="AA213"/>
  <c r="AB213"/>
  <c r="AC213"/>
  <c r="AD213"/>
  <c r="AE213"/>
  <c r="AF213"/>
  <c r="AG213"/>
  <c r="K209"/>
  <c r="L209"/>
  <c r="M209"/>
  <c r="N209"/>
  <c r="O209"/>
  <c r="P209"/>
  <c r="Q209"/>
  <c r="S209"/>
  <c r="T209"/>
  <c r="U209"/>
  <c r="V209"/>
  <c r="W209"/>
  <c r="X209"/>
  <c r="Y209"/>
  <c r="Z209"/>
  <c r="AA209"/>
  <c r="AB209"/>
  <c r="AC209"/>
  <c r="AD209"/>
  <c r="AE209"/>
  <c r="AF209"/>
  <c r="AG209"/>
  <c r="K205"/>
  <c r="L205"/>
  <c r="M205"/>
  <c r="N205"/>
  <c r="O205"/>
  <c r="P205"/>
  <c r="Q205"/>
  <c r="S205"/>
  <c r="K193"/>
  <c r="L193"/>
  <c r="M193"/>
  <c r="N193"/>
  <c r="O193"/>
  <c r="P193"/>
  <c r="Q193"/>
  <c r="S193"/>
  <c r="K180"/>
  <c r="L180"/>
  <c r="M180"/>
  <c r="N180"/>
  <c r="O180"/>
  <c r="P180"/>
  <c r="Q180"/>
  <c r="S180"/>
  <c r="K162"/>
  <c r="L162"/>
  <c r="M162"/>
  <c r="N162"/>
  <c r="O162"/>
  <c r="P162"/>
  <c r="Q162"/>
  <c r="S162"/>
  <c r="T162"/>
  <c r="U162"/>
  <c r="V162"/>
  <c r="W162"/>
  <c r="X162"/>
  <c r="Y162"/>
  <c r="Z162"/>
  <c r="AA162"/>
  <c r="AB162"/>
  <c r="AC162"/>
  <c r="AD162"/>
  <c r="AE162"/>
  <c r="AF162"/>
  <c r="AG162"/>
  <c r="K158"/>
  <c r="L158"/>
  <c r="M158"/>
  <c r="N158"/>
  <c r="O158"/>
  <c r="P158"/>
  <c r="Q158"/>
  <c r="S158"/>
  <c r="K113"/>
  <c r="L113"/>
  <c r="M113"/>
  <c r="N113"/>
  <c r="O113"/>
  <c r="P113"/>
  <c r="Q113"/>
  <c r="K105"/>
  <c r="L105"/>
  <c r="M105"/>
  <c r="N105"/>
  <c r="O105"/>
  <c r="P105"/>
  <c r="Q105"/>
  <c r="S105"/>
  <c r="K90"/>
  <c r="L90"/>
  <c r="M90"/>
  <c r="N90"/>
  <c r="O90"/>
  <c r="P90"/>
  <c r="Q90"/>
  <c r="S90"/>
  <c r="K61"/>
  <c r="L61"/>
  <c r="M61"/>
  <c r="N61"/>
  <c r="O61"/>
  <c r="P61"/>
  <c r="Q61"/>
  <c r="S61"/>
  <c r="T61"/>
  <c r="U61"/>
  <c r="V61"/>
  <c r="W61"/>
  <c r="X61"/>
  <c r="Y61"/>
  <c r="Z61"/>
  <c r="AA61"/>
  <c r="AB61"/>
  <c r="AC61"/>
  <c r="AD61"/>
  <c r="AE61"/>
  <c r="AF61"/>
  <c r="AG61"/>
  <c r="AG238" s="1"/>
  <c r="R59"/>
  <c r="K201"/>
  <c r="L201"/>
  <c r="M201"/>
  <c r="N201"/>
  <c r="O201"/>
  <c r="P201"/>
  <c r="Q201"/>
  <c r="S201"/>
  <c r="J201"/>
  <c r="R140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39"/>
  <c r="R40"/>
  <c r="R38"/>
  <c r="R37"/>
  <c r="R36"/>
  <c r="R35"/>
  <c r="R211"/>
  <c r="R139"/>
  <c r="R138"/>
  <c r="R137"/>
  <c r="R136"/>
  <c r="R168"/>
  <c r="R203"/>
  <c r="R202"/>
  <c r="R210"/>
  <c r="R207"/>
  <c r="R206"/>
  <c r="R230"/>
  <c r="R215"/>
  <c r="R214"/>
  <c r="R160"/>
  <c r="R87"/>
  <c r="R86"/>
  <c r="J135"/>
  <c r="R133"/>
  <c r="R134"/>
  <c r="R131"/>
  <c r="R132"/>
  <c r="R130"/>
  <c r="R129"/>
  <c r="R128"/>
  <c r="R127"/>
  <c r="R67"/>
  <c r="R190"/>
  <c r="R193" s="1"/>
  <c r="R77"/>
  <c r="R76"/>
  <c r="R75"/>
  <c r="R126"/>
  <c r="R125"/>
  <c r="R123"/>
  <c r="R15"/>
  <c r="R16"/>
  <c r="R17"/>
  <c r="R14"/>
  <c r="R195"/>
  <c r="R194"/>
  <c r="R197"/>
  <c r="R196"/>
  <c r="R84"/>
  <c r="R83"/>
  <c r="R176"/>
  <c r="R180" s="1"/>
  <c r="R104"/>
  <c r="R103"/>
  <c r="R102"/>
  <c r="R101"/>
  <c r="R100"/>
  <c r="R99"/>
  <c r="R98"/>
  <c r="R97"/>
  <c r="R96"/>
  <c r="S111"/>
  <c r="R111" s="1"/>
  <c r="R109"/>
  <c r="R110"/>
  <c r="R226"/>
  <c r="R108"/>
  <c r="R107"/>
  <c r="R106"/>
  <c r="R113" s="1"/>
  <c r="R146"/>
  <c r="R147"/>
  <c r="R148"/>
  <c r="R149"/>
  <c r="R150"/>
  <c r="R151"/>
  <c r="R145"/>
  <c r="R12"/>
  <c r="R10"/>
  <c r="R11"/>
  <c r="R9"/>
  <c r="R8"/>
  <c r="R159"/>
  <c r="R95"/>
  <c r="R94"/>
  <c r="R93"/>
  <c r="R92"/>
  <c r="R91"/>
  <c r="R71"/>
  <c r="R70"/>
  <c r="R64"/>
  <c r="R63"/>
  <c r="R62"/>
  <c r="R69" s="1"/>
  <c r="R199"/>
  <c r="R198"/>
  <c r="J61"/>
  <c r="K237"/>
  <c r="L237"/>
  <c r="M237"/>
  <c r="N237"/>
  <c r="O237"/>
  <c r="P237"/>
  <c r="Q237"/>
  <c r="S237"/>
  <c r="J237"/>
  <c r="R234"/>
  <c r="R237" s="1"/>
  <c r="R122"/>
  <c r="R121"/>
  <c r="R120"/>
  <c r="R119"/>
  <c r="R118"/>
  <c r="R117"/>
  <c r="R116"/>
  <c r="R115"/>
  <c r="R114"/>
  <c r="R82"/>
  <c r="R81"/>
  <c r="R162" l="1"/>
  <c r="R217"/>
  <c r="R135"/>
  <c r="R205"/>
  <c r="R105"/>
  <c r="R158"/>
  <c r="R90"/>
  <c r="R20"/>
  <c r="R209"/>
  <c r="R61"/>
  <c r="S113"/>
  <c r="R201"/>
  <c r="T20"/>
  <c r="U20"/>
  <c r="V20"/>
  <c r="W20"/>
  <c r="X20"/>
  <c r="Y20"/>
  <c r="Z20"/>
  <c r="AA20"/>
  <c r="AB20"/>
  <c r="AC20"/>
  <c r="AD20"/>
  <c r="AE20"/>
  <c r="AF20"/>
  <c r="K80" l="1"/>
  <c r="L80"/>
  <c r="M80"/>
  <c r="N80"/>
  <c r="O80"/>
  <c r="P80"/>
  <c r="Q80"/>
  <c r="S80"/>
  <c r="T80"/>
  <c r="U80"/>
  <c r="V80"/>
  <c r="W80"/>
  <c r="W238" s="1"/>
  <c r="X80"/>
  <c r="Y80"/>
  <c r="Z80"/>
  <c r="AA80"/>
  <c r="AA238" s="1"/>
  <c r="AB80"/>
  <c r="AC80"/>
  <c r="AD80"/>
  <c r="AE80"/>
  <c r="AE238" s="1"/>
  <c r="AF80"/>
  <c r="T69"/>
  <c r="T238" s="1"/>
  <c r="U69"/>
  <c r="U238" s="1"/>
  <c r="V69"/>
  <c r="V238" s="1"/>
  <c r="W69"/>
  <c r="X69"/>
  <c r="X238" s="1"/>
  <c r="Y69"/>
  <c r="Y238" s="1"/>
  <c r="Z69"/>
  <c r="Z238" s="1"/>
  <c r="AA69"/>
  <c r="AB69"/>
  <c r="AB238" s="1"/>
  <c r="AC69"/>
  <c r="AC238" s="1"/>
  <c r="AD69"/>
  <c r="AD238" s="1"/>
  <c r="AE69"/>
  <c r="AF69"/>
  <c r="AF238" s="1"/>
  <c r="K233"/>
  <c r="L233"/>
  <c r="M233"/>
  <c r="N233"/>
  <c r="O233"/>
  <c r="P233"/>
  <c r="Q233"/>
  <c r="S233"/>
  <c r="J233"/>
  <c r="R233"/>
  <c r="J20"/>
  <c r="R228"/>
  <c r="R227"/>
  <c r="S229"/>
  <c r="Q229"/>
  <c r="O229"/>
  <c r="N229"/>
  <c r="M229"/>
  <c r="L229"/>
  <c r="K229"/>
  <c r="J229"/>
  <c r="T105"/>
  <c r="U105"/>
  <c r="V105"/>
  <c r="W105"/>
  <c r="X105"/>
  <c r="Y105"/>
  <c r="Z105"/>
  <c r="AA105"/>
  <c r="AB105"/>
  <c r="AC105"/>
  <c r="AD105"/>
  <c r="AE105"/>
  <c r="AF105"/>
  <c r="J105"/>
  <c r="R74"/>
  <c r="N74"/>
  <c r="O74"/>
  <c r="P74"/>
  <c r="Q74"/>
  <c r="R229" l="1"/>
  <c r="R80"/>
  <c r="K144"/>
  <c r="L144"/>
  <c r="M144"/>
  <c r="N144"/>
  <c r="O144"/>
  <c r="P144"/>
  <c r="P238" s="1"/>
  <c r="Q144"/>
  <c r="S144"/>
  <c r="J144"/>
  <c r="R219" l="1"/>
  <c r="M85"/>
  <c r="N85"/>
  <c r="K74"/>
  <c r="L74"/>
  <c r="M74"/>
  <c r="S74"/>
  <c r="J74"/>
  <c r="R224"/>
  <c r="R220"/>
  <c r="R212"/>
  <c r="R213" s="1"/>
  <c r="S225"/>
  <c r="K225"/>
  <c r="L225"/>
  <c r="M225"/>
  <c r="M238" s="1"/>
  <c r="N225"/>
  <c r="O225"/>
  <c r="Q225"/>
  <c r="J225"/>
  <c r="K221"/>
  <c r="L221"/>
  <c r="M221"/>
  <c r="N221"/>
  <c r="O221"/>
  <c r="Q221"/>
  <c r="S221"/>
  <c r="J221"/>
  <c r="J217"/>
  <c r="J213"/>
  <c r="J209"/>
  <c r="J205"/>
  <c r="S189"/>
  <c r="S184"/>
  <c r="J193"/>
  <c r="K189"/>
  <c r="L189"/>
  <c r="N189"/>
  <c r="O189"/>
  <c r="Q189"/>
  <c r="J189"/>
  <c r="J158"/>
  <c r="L175"/>
  <c r="J180"/>
  <c r="Q184"/>
  <c r="Q175"/>
  <c r="Q171"/>
  <c r="L184"/>
  <c r="L171"/>
  <c r="L85"/>
  <c r="J85"/>
  <c r="K85"/>
  <c r="O85"/>
  <c r="S85"/>
  <c r="J90"/>
  <c r="J113"/>
  <c r="J162"/>
  <c r="J167"/>
  <c r="J171"/>
  <c r="K171"/>
  <c r="N171"/>
  <c r="O171"/>
  <c r="S171"/>
  <c r="J175"/>
  <c r="K175"/>
  <c r="N175"/>
  <c r="O175"/>
  <c r="J184"/>
  <c r="K184"/>
  <c r="N184"/>
  <c r="O184"/>
  <c r="S238" l="1"/>
  <c r="Q238"/>
  <c r="K238"/>
  <c r="O238"/>
  <c r="L238"/>
  <c r="N238"/>
  <c r="R144"/>
  <c r="R225"/>
  <c r="R221"/>
  <c r="S175"/>
  <c r="R189"/>
  <c r="J80"/>
  <c r="J238" s="1"/>
  <c r="R85"/>
  <c r="R175"/>
  <c r="R184"/>
  <c r="R171"/>
  <c r="R238" l="1"/>
</calcChain>
</file>

<file path=xl/sharedStrings.xml><?xml version="1.0" encoding="utf-8"?>
<sst xmlns="http://schemas.openxmlformats.org/spreadsheetml/2006/main" count="268" uniqueCount="183">
  <si>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</si>
  <si>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</si>
  <si>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</si>
  <si>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</si>
  <si>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Adriana Hluhaniuc</t>
  </si>
  <si>
    <t>Ec. Carmen Prodan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</si>
  <si>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</si>
  <si>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</si>
  <si>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</si>
  <si>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</si>
  <si>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</si>
  <si>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</si>
  <si>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</si>
  <si>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</si>
  <si>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EZ27005</t>
  </si>
  <si>
    <t>RO02TR</t>
  </si>
  <si>
    <t>EZ70050</t>
  </si>
  <si>
    <t>5069XXX</t>
  </si>
  <si>
    <t>01.05.  2015</t>
  </si>
  <si>
    <t>EZ27025</t>
  </si>
  <si>
    <t>RO59TR</t>
  </si>
  <si>
    <t>008524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</si>
  <si>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</si>
  <si>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</si>
  <si>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</si>
  <si>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</si>
  <si>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</si>
  <si>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</si>
  <si>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</si>
  <si>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</si>
  <si>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</si>
  <si>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</si>
  <si>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AIR LIQUIDE VITALAIRE</t>
  </si>
  <si>
    <t>ATOMEDICAL VEST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</si>
  <si>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</si>
  <si>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</si>
  <si>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</si>
  <si>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</si>
  <si>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</si>
  <si>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</si>
  <si>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</si>
  <si>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</si>
  <si>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</si>
  <si>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</si>
  <si>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</si>
  <si>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</si>
  <si>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</si>
  <si>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</si>
  <si>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</si>
  <si>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</si>
  <si>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</si>
  <si>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</si>
  <si>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</si>
  <si>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</si>
  <si>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</si>
  <si>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</si>
  <si>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</si>
  <si>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</si>
  <si>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</si>
  <si>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</si>
  <si>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</si>
  <si>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</si>
  <si>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</si>
  <si>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</si>
  <si>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</si>
  <si>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</si>
  <si>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</si>
  <si>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</si>
  <si>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</si>
  <si>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</si>
  <si>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</si>
  <si>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>EXPRESS</t>
  </si>
  <si>
    <t xml:space="preserve">trimis in ERP </t>
  </si>
  <si>
    <t>BEST</t>
  </si>
  <si>
    <t>PAUL HARTMANN</t>
  </si>
  <si>
    <t>MESSER</t>
  </si>
  <si>
    <t>ROMANIA</t>
  </si>
  <si>
    <t>CLARFON</t>
  </si>
  <si>
    <t>curent</t>
  </si>
  <si>
    <t xml:space="preserve">Ramas de </t>
  </si>
  <si>
    <t>MEDIC MAG</t>
  </si>
  <si>
    <t>M-G EXIM ROMITALIA</t>
  </si>
  <si>
    <t>Sef serviciu</t>
  </si>
  <si>
    <t>THERANOVA</t>
  </si>
  <si>
    <t>PROTEARE</t>
  </si>
  <si>
    <t xml:space="preserve">OSTEOPHARM </t>
  </si>
  <si>
    <t>STARKEY</t>
  </si>
  <si>
    <t>LABORATORIES</t>
  </si>
  <si>
    <t xml:space="preserve">ORTODAC </t>
  </si>
  <si>
    <t>ADAPTARE</t>
  </si>
  <si>
    <t>RECUPERARE</t>
  </si>
  <si>
    <t>KINETOTERAPIE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</si>
  <si>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</si>
  <si>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174053</t>
  </si>
  <si>
    <t>30-03-2018</t>
  </si>
  <si>
    <t>3160</t>
  </si>
  <si>
    <t>3</t>
  </si>
  <si>
    <t>Nu</t>
  </si>
  <si>
    <t>ADAPTARE RECUPERARE KINETOTERAPIE SRL</t>
  </si>
  <si>
    <t>1416</t>
  </si>
  <si>
    <t>291</t>
  </si>
  <si>
    <t>28-03-2018</t>
  </si>
  <si>
    <t>172176</t>
  </si>
  <si>
    <t>172175</t>
  </si>
  <si>
    <t>172177</t>
  </si>
  <si>
    <t>172178</t>
  </si>
  <si>
    <t>1442730</t>
  </si>
  <si>
    <t>31-03-2018</t>
  </si>
  <si>
    <t>CLOF03005</t>
  </si>
  <si>
    <t>29-03-2018</t>
  </si>
  <si>
    <t>1392</t>
  </si>
  <si>
    <t>27-03-2018</t>
  </si>
  <si>
    <t>MSNMM 18</t>
  </si>
  <si>
    <t>MGRX0504</t>
  </si>
  <si>
    <t>320180306</t>
  </si>
  <si>
    <t>320180245</t>
  </si>
  <si>
    <t>15-03-2018</t>
  </si>
  <si>
    <t>17424</t>
  </si>
  <si>
    <t>12-04-2018</t>
  </si>
  <si>
    <t>17422</t>
  </si>
  <si>
    <t>17425</t>
  </si>
  <si>
    <t>17426</t>
  </si>
  <si>
    <t>17423</t>
  </si>
  <si>
    <t>FEORP00005848</t>
  </si>
  <si>
    <t>ORTO F 20546</t>
  </si>
  <si>
    <t>14000071</t>
  </si>
  <si>
    <t>1116656426</t>
  </si>
  <si>
    <t>OD2018022</t>
  </si>
  <si>
    <t>3446</t>
  </si>
  <si>
    <t>2831</t>
  </si>
  <si>
    <t xml:space="preserve">trimis ERP </t>
  </si>
  <si>
    <t>PROTMED</t>
  </si>
  <si>
    <t>PROTETIKA</t>
  </si>
  <si>
    <t>172189</t>
  </si>
  <si>
    <t>172188</t>
  </si>
  <si>
    <t>30-04-2018</t>
  </si>
  <si>
    <t>302</t>
  </si>
  <si>
    <t>27-04-2018</t>
  </si>
  <si>
    <t>174063</t>
  </si>
  <si>
    <t>172191</t>
  </si>
  <si>
    <t>172190</t>
  </si>
  <si>
    <t>1445905</t>
  </si>
  <si>
    <t>04-04-2018</t>
  </si>
  <si>
    <t>2016401</t>
  </si>
  <si>
    <t>23-04-2018</t>
  </si>
  <si>
    <t>2016448</t>
  </si>
  <si>
    <t>2016449</t>
  </si>
  <si>
    <t>1410</t>
  </si>
  <si>
    <t>ORTOTECH</t>
  </si>
  <si>
    <t>HANDILUNG</t>
  </si>
  <si>
    <t>ORTOPEDICA</t>
  </si>
  <si>
    <t xml:space="preserve">Platit </t>
  </si>
  <si>
    <t>iulie 2018</t>
  </si>
  <si>
    <t xml:space="preserve">facturi </t>
  </si>
  <si>
    <t>nestornate</t>
  </si>
  <si>
    <t>03172</t>
  </si>
  <si>
    <t>PRIMA</t>
  </si>
  <si>
    <t>ORTOPEDIC</t>
  </si>
  <si>
    <t>DEBITE</t>
  </si>
  <si>
    <t>0572</t>
  </si>
  <si>
    <t xml:space="preserve">AKTIVORT </t>
  </si>
  <si>
    <t>Centralizatorul facturilor aferente dispozitivelor medicale platite in luna  septembrie 2018</t>
  </si>
  <si>
    <t>AGENT</t>
  </si>
  <si>
    <t>MEDICAL</t>
  </si>
  <si>
    <t>ANCEU</t>
  </si>
  <si>
    <t>333</t>
  </si>
  <si>
    <t>0591</t>
  </si>
  <si>
    <t>,</t>
  </si>
  <si>
    <t>172250</t>
  </si>
  <si>
    <t>172249</t>
  </si>
  <si>
    <t>172248</t>
  </si>
  <si>
    <t>174095</t>
  </si>
  <si>
    <t>03240</t>
  </si>
  <si>
    <t>0477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</si>
  <si>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</si>
  <si>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172256</t>
  </si>
  <si>
    <t>0212</t>
  </si>
  <si>
    <t>\</t>
  </si>
  <si>
    <t>august 2018</t>
  </si>
  <si>
    <t>debit</t>
  </si>
  <si>
    <t>fact.</t>
  </si>
  <si>
    <t>ec.Blaga Gabriela</t>
  </si>
  <si>
    <t xml:space="preserve">Director executiv  - Direcţia Relaţii Contractuale    
ec. Camelia Stretea    
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</si>
</sst>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279">
    <xf numFmtId="0" fontId="0" fillId="0" borderId="0" xfId="0"/>
    <xf numFmtId="0" fontId="0" fillId="2" borderId="0" xfId="0" applyFill="1"/>
    <xf numFmtId="0" fontId="1" fillId="2" borderId="0" xfId="0" applyFont="1" applyFill="1"/>
    <xf numFmtId="44" fontId="2" fillId="2" borderId="0" xfId="1" applyFont="1" applyFill="1" applyAlignment="1">
      <alignment horizontal="center"/>
    </xf>
    <xf numFmtId="4" fontId="1" fillId="2" borderId="0" xfId="0" applyNumberFormat="1" applyFont="1" applyFill="1"/>
    <xf numFmtId="4" fontId="0" fillId="2" borderId="0" xfId="0" applyNumberFormat="1" applyFill="1"/>
    <xf numFmtId="0" fontId="2" fillId="0" borderId="0" xfId="0" applyFont="1" applyFill="1" applyBorder="1"/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Border="1"/>
    <xf numFmtId="0" fontId="3" fillId="2" borderId="0" xfId="2" applyFont="1" applyFill="1" applyAlignment="1">
      <alignment horizontal="center"/>
    </xf>
    <xf numFmtId="0" fontId="3" fillId="2" borderId="0" xfId="2" applyFont="1" applyFill="1" applyBorder="1" applyAlignment="1"/>
    <xf numFmtId="4" fontId="2" fillId="2" borderId="0" xfId="2" applyNumberFormat="1" applyFont="1" applyFill="1" applyAlignment="1">
      <alignment horizontal="left"/>
    </xf>
    <xf numFmtId="0" fontId="2" fillId="2" borderId="0" xfId="3" applyFont="1" applyFill="1" applyBorder="1"/>
    <xf numFmtId="0" fontId="2" fillId="0" borderId="0" xfId="2" applyFont="1" applyFill="1" applyBorder="1" applyAlignment="1">
      <alignment vertical="center"/>
    </xf>
    <xf numFmtId="0" fontId="2" fillId="2" borderId="0" xfId="2" applyFont="1" applyFill="1" applyBorder="1"/>
    <xf numFmtId="0" fontId="3" fillId="0" borderId="0" xfId="2" applyFont="1" applyBorder="1" applyAlignment="1">
      <alignment vertical="center"/>
    </xf>
    <xf numFmtId="0" fontId="2" fillId="2" borderId="0" xfId="2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2" applyFont="1" applyFill="1" applyAlignment="1"/>
    <xf numFmtId="0" fontId="9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5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2" fontId="11" fillId="2" borderId="1" xfId="3" applyNumberFormat="1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2" fillId="2" borderId="0" xfId="0" applyFont="1" applyFill="1"/>
    <xf numFmtId="0" fontId="3" fillId="2" borderId="6" xfId="2" applyFont="1" applyFill="1" applyBorder="1" applyAlignment="1">
      <alignment horizontal="center" vertical="center" wrapText="1"/>
    </xf>
    <xf numFmtId="2" fontId="11" fillId="2" borderId="3" xfId="3" applyNumberFormat="1" applyFont="1" applyFill="1" applyBorder="1"/>
    <xf numFmtId="2" fontId="9" fillId="2" borderId="1" xfId="3" applyNumberFormat="1" applyFont="1" applyFill="1" applyBorder="1"/>
    <xf numFmtId="4" fontId="13" fillId="2" borderId="0" xfId="2" applyNumberFormat="1" applyFont="1" applyFill="1" applyBorder="1" applyAlignment="1"/>
    <xf numFmtId="0" fontId="0" fillId="2" borderId="3" xfId="0" applyFill="1" applyBorder="1"/>
    <xf numFmtId="0" fontId="2" fillId="2" borderId="9" xfId="0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0" fillId="2" borderId="8" xfId="0" applyFill="1" applyBorder="1"/>
    <xf numFmtId="0" fontId="4" fillId="2" borderId="7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justify" vertical="center"/>
    </xf>
    <xf numFmtId="0" fontId="2" fillId="2" borderId="1" xfId="3" applyFont="1" applyFill="1" applyBorder="1" applyAlignment="1">
      <alignment horizontal="left" vertical="center" wrapText="1"/>
    </xf>
    <xf numFmtId="0" fontId="2" fillId="2" borderId="7" xfId="3" applyFont="1" applyFill="1" applyBorder="1"/>
    <xf numFmtId="0" fontId="2" fillId="2" borderId="7" xfId="3" applyFont="1" applyFill="1" applyBorder="1" applyAlignment="1">
      <alignment horizontal="left"/>
    </xf>
    <xf numFmtId="0" fontId="3" fillId="2" borderId="1" xfId="3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3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justify" vertical="center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3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/>
    <xf numFmtId="0" fontId="2" fillId="2" borderId="10" xfId="3" applyFont="1" applyFill="1" applyBorder="1" applyAlignment="1">
      <alignment horizontal="left" vertical="center"/>
    </xf>
    <xf numFmtId="0" fontId="2" fillId="2" borderId="9" xfId="3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4" xfId="0" applyFill="1" applyBorder="1"/>
    <xf numFmtId="0" fontId="1" fillId="2" borderId="3" xfId="0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/>
    </xf>
    <xf numFmtId="4" fontId="4" fillId="2" borderId="11" xfId="2" applyNumberFormat="1" applyFont="1" applyFill="1" applyBorder="1"/>
    <xf numFmtId="4" fontId="4" fillId="2" borderId="9" xfId="2" applyNumberFormat="1" applyFont="1" applyFill="1" applyBorder="1"/>
    <xf numFmtId="49" fontId="4" fillId="2" borderId="9" xfId="2" applyNumberFormat="1" applyFont="1" applyFill="1" applyBorder="1"/>
    <xf numFmtId="0" fontId="4" fillId="2" borderId="1" xfId="2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/>
    </xf>
    <xf numFmtId="4" fontId="4" fillId="2" borderId="14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" fillId="2" borderId="0" xfId="2" applyFont="1" applyFill="1" applyBorder="1" applyAlignment="1">
      <alignment horizontal="left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left"/>
    </xf>
    <xf numFmtId="0" fontId="3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3" applyFont="1" applyFill="1" applyBorder="1" applyAlignment="1">
      <alignment horizontal="left"/>
    </xf>
    <xf numFmtId="0" fontId="2" fillId="2" borderId="0" xfId="2" applyFont="1" applyFill="1"/>
    <xf numFmtId="0" fontId="2" fillId="2" borderId="0" xfId="3" applyFont="1" applyFill="1" applyAlignment="1">
      <alignment horizontal="left"/>
    </xf>
    <xf numFmtId="0" fontId="2" fillId="2" borderId="0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7" xfId="3" applyFont="1" applyFill="1" applyBorder="1" applyAlignment="1">
      <alignment vertical="center" wrapText="1"/>
    </xf>
    <xf numFmtId="0" fontId="0" fillId="2" borderId="1" xfId="0" applyFill="1" applyBorder="1"/>
    <xf numFmtId="2" fontId="9" fillId="2" borderId="3" xfId="3" applyNumberFormat="1" applyFont="1" applyFill="1" applyBorder="1"/>
    <xf numFmtId="0" fontId="2" fillId="2" borderId="5" xfId="2" applyFont="1" applyFill="1" applyBorder="1" applyAlignment="1">
      <alignment horizontal="center" vertical="center"/>
    </xf>
    <xf numFmtId="17" fontId="2" fillId="2" borderId="9" xfId="2" applyNumberFormat="1" applyFont="1" applyFill="1" applyBorder="1" applyAlignment="1">
      <alignment horizontal="center" vertical="center"/>
    </xf>
    <xf numFmtId="0" fontId="16" fillId="2" borderId="3" xfId="0" applyFont="1" applyFill="1" applyBorder="1"/>
    <xf numFmtId="0" fontId="2" fillId="2" borderId="1" xfId="2" applyFont="1" applyFill="1" applyBorder="1" applyAlignment="1">
      <alignment horizontal="center" shrinkToFit="1"/>
    </xf>
    <xf numFmtId="0" fontId="16" fillId="2" borderId="1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justify"/>
    </xf>
    <xf numFmtId="0" fontId="2" fillId="2" borderId="7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left" vertical="center" wrapText="1"/>
    </xf>
    <xf numFmtId="0" fontId="2" fillId="2" borderId="8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right"/>
    </xf>
    <xf numFmtId="2" fontId="16" fillId="2" borderId="1" xfId="0" applyNumberFormat="1" applyFont="1" applyFill="1" applyBorder="1"/>
    <xf numFmtId="2" fontId="16" fillId="2" borderId="3" xfId="0" applyNumberFormat="1" applyFont="1" applyFill="1" applyBorder="1"/>
    <xf numFmtId="2" fontId="8" fillId="2" borderId="1" xfId="0" applyNumberFormat="1" applyFont="1" applyFill="1" applyBorder="1"/>
    <xf numFmtId="0" fontId="17" fillId="2" borderId="1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/>
    <xf numFmtId="2" fontId="9" fillId="2" borderId="1" xfId="2" applyNumberFormat="1" applyFont="1" applyFill="1" applyBorder="1"/>
    <xf numFmtId="0" fontId="8" fillId="2" borderId="1" xfId="3" applyFont="1" applyFill="1" applyBorder="1"/>
    <xf numFmtId="0" fontId="8" fillId="2" borderId="1" xfId="3" applyFont="1" applyFill="1" applyBorder="1" applyAlignment="1">
      <alignment horizontal="center"/>
    </xf>
    <xf numFmtId="0" fontId="8" fillId="2" borderId="3" xfId="3" applyFont="1" applyFill="1" applyBorder="1"/>
    <xf numFmtId="0" fontId="8" fillId="2" borderId="3" xfId="3" applyFont="1" applyFill="1" applyBorder="1" applyAlignment="1">
      <alignment horizontal="center"/>
    </xf>
    <xf numFmtId="2" fontId="8" fillId="2" borderId="3" xfId="3" applyNumberFormat="1" applyFont="1" applyFill="1" applyBorder="1" applyAlignment="1">
      <alignment horizontal="right"/>
    </xf>
    <xf numFmtId="2" fontId="8" fillId="2" borderId="1" xfId="3" applyNumberFormat="1" applyFont="1" applyFill="1" applyBorder="1"/>
    <xf numFmtId="2" fontId="8" fillId="2" borderId="3" xfId="3" applyNumberFormat="1" applyFont="1" applyFill="1" applyBorder="1"/>
    <xf numFmtId="2" fontId="8" fillId="2" borderId="3" xfId="0" applyNumberFormat="1" applyFont="1" applyFill="1" applyBorder="1"/>
    <xf numFmtId="49" fontId="16" fillId="2" borderId="1" xfId="0" applyNumberFormat="1" applyFont="1" applyFill="1" applyBorder="1" applyAlignment="1">
      <alignment horizontal="right"/>
    </xf>
    <xf numFmtId="0" fontId="9" fillId="2" borderId="1" xfId="3" applyFont="1" applyFill="1" applyBorder="1"/>
    <xf numFmtId="0" fontId="9" fillId="2" borderId="1" xfId="3" applyFont="1" applyFill="1" applyBorder="1" applyAlignment="1">
      <alignment horizontal="center"/>
    </xf>
    <xf numFmtId="1" fontId="16" fillId="2" borderId="1" xfId="0" applyNumberFormat="1" applyFont="1" applyFill="1" applyBorder="1"/>
    <xf numFmtId="2" fontId="17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right"/>
    </xf>
    <xf numFmtId="2" fontId="8" fillId="2" borderId="1" xfId="3" applyNumberFormat="1" applyFont="1" applyFill="1" applyBorder="1" applyAlignment="1">
      <alignment horizontal="right"/>
    </xf>
    <xf numFmtId="0" fontId="8" fillId="2" borderId="5" xfId="3" applyFont="1" applyFill="1" applyBorder="1" applyAlignment="1">
      <alignment horizontal="center"/>
    </xf>
    <xf numFmtId="14" fontId="8" fillId="2" borderId="5" xfId="3" applyNumberFormat="1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right"/>
    </xf>
    <xf numFmtId="0" fontId="9" fillId="2" borderId="2" xfId="3" applyFont="1" applyFill="1" applyBorder="1" applyAlignment="1">
      <alignment horizontal="center"/>
    </xf>
    <xf numFmtId="2" fontId="11" fillId="2" borderId="9" xfId="3" applyNumberFormat="1" applyFont="1" applyFill="1" applyBorder="1"/>
    <xf numFmtId="2" fontId="11" fillId="2" borderId="14" xfId="3" applyNumberFormat="1" applyFont="1" applyFill="1" applyBorder="1"/>
    <xf numFmtId="0" fontId="17" fillId="2" borderId="4" xfId="0" applyFont="1" applyFill="1" applyBorder="1"/>
    <xf numFmtId="0" fontId="17" fillId="2" borderId="3" xfId="0" applyFont="1" applyFill="1" applyBorder="1"/>
    <xf numFmtId="0" fontId="16" fillId="2" borderId="4" xfId="0" applyFont="1" applyFill="1" applyBorder="1"/>
    <xf numFmtId="2" fontId="16" fillId="2" borderId="4" xfId="0" applyNumberFormat="1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/>
    </xf>
    <xf numFmtId="4" fontId="0" fillId="2" borderId="16" xfId="0" applyNumberFormat="1" applyFill="1" applyBorder="1" applyAlignment="1">
      <alignment horizontal="right"/>
    </xf>
    <xf numFmtId="0" fontId="0" fillId="2" borderId="15" xfId="0" applyFill="1" applyBorder="1"/>
    <xf numFmtId="4" fontId="0" fillId="2" borderId="15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2" fillId="2" borderId="7" xfId="0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2" fontId="18" fillId="2" borderId="1" xfId="3" applyNumberFormat="1" applyFont="1" applyFill="1" applyBorder="1"/>
    <xf numFmtId="4" fontId="14" fillId="2" borderId="0" xfId="0" applyNumberFormat="1" applyFont="1" applyFill="1"/>
    <xf numFmtId="2" fontId="19" fillId="2" borderId="1" xfId="0" applyNumberFormat="1" applyFont="1" applyFill="1" applyBorder="1"/>
    <xf numFmtId="0" fontId="2" fillId="2" borderId="1" xfId="2" applyFont="1" applyFill="1" applyBorder="1" applyAlignment="1">
      <alignment horizontal="center"/>
    </xf>
    <xf numFmtId="0" fontId="19" fillId="2" borderId="1" xfId="0" applyFont="1" applyFill="1" applyBorder="1"/>
    <xf numFmtId="49" fontId="17" fillId="2" borderId="1" xfId="0" applyNumberFormat="1" applyFont="1" applyFill="1" applyBorder="1" applyAlignment="1">
      <alignment horizontal="right"/>
    </xf>
    <xf numFmtId="49" fontId="2" fillId="2" borderId="1" xfId="3" applyNumberFormat="1" applyFont="1" applyFill="1" applyBorder="1" applyAlignment="1">
      <alignment horizontal="right" vertical="center" wrapText="1"/>
    </xf>
    <xf numFmtId="0" fontId="16" fillId="2" borderId="0" xfId="0" applyFont="1" applyFill="1"/>
    <xf numFmtId="4" fontId="1" fillId="2" borderId="0" xfId="0" applyNumberFormat="1" applyFont="1" applyFill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7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2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left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4" fontId="3" fillId="2" borderId="0" xfId="2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horizontal="center"/>
    </xf>
    <xf numFmtId="4" fontId="4" fillId="2" borderId="14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justify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justify" vertical="center"/>
    </xf>
    <xf numFmtId="0" fontId="2" fillId="2" borderId="3" xfId="2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7" xfId="2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center" vertical="center" wrapText="1"/>
    </xf>
    <xf numFmtId="14" fontId="2" fillId="2" borderId="4" xfId="2" applyNumberFormat="1" applyFont="1" applyFill="1" applyBorder="1" applyAlignment="1">
      <alignment horizontal="justify" vertical="center"/>
    </xf>
    <xf numFmtId="14" fontId="2" fillId="2" borderId="7" xfId="2" applyNumberFormat="1" applyFont="1" applyFill="1" applyBorder="1" applyAlignment="1">
      <alignment horizontal="justify" vertical="center"/>
    </xf>
    <xf numFmtId="14" fontId="2" fillId="2" borderId="3" xfId="2" applyNumberFormat="1" applyFont="1" applyFill="1" applyBorder="1" applyAlignment="1">
      <alignment horizontal="justify" vertical="center"/>
    </xf>
    <xf numFmtId="0" fontId="2" fillId="2" borderId="8" xfId="2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justify" vertic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8"/>
  <sheetViews>
    <sheetView tabSelected="1" workbookViewId="0">
      <pane ySplit="7" topLeftCell="A144" activePane="bottomLeft" state="frozen"/>
      <selection pane="bottomLeft" activeCell="AH188" sqref="AH188"/>
    </sheetView>
  </sheetViews>
  <sheetFormatPr defaultRowHeight="15"/>
  <cols>
    <col min="1" max="1" width="3.140625" customWidth="1"/>
    <col min="2" max="2" width="15.42578125" style="1" customWidth="1"/>
    <col min="3" max="7" width="9.140625" style="1" hidden="1" customWidth="1"/>
    <col min="8" max="8" width="9.28515625" style="43" customWidth="1"/>
    <col min="9" max="9" width="8.5703125" style="29" customWidth="1"/>
    <col min="10" max="10" width="8.42578125" style="1" customWidth="1"/>
    <col min="11" max="12" width="8.7109375" style="1" customWidth="1"/>
    <col min="13" max="13" width="8.42578125" style="1" customWidth="1"/>
    <col min="14" max="14" width="6.85546875" style="1" customWidth="1"/>
    <col min="15" max="15" width="6.7109375" style="1" customWidth="1"/>
    <col min="16" max="16" width="6.85546875" style="1" customWidth="1"/>
    <col min="17" max="17" width="1.7109375" style="1" hidden="1" customWidth="1"/>
    <col min="18" max="18" width="9" style="1" customWidth="1"/>
    <col min="19" max="19" width="8.85546875" style="1" customWidth="1"/>
    <col min="20" max="20" width="9.7109375" style="1" hidden="1" customWidth="1"/>
    <col min="21" max="21" width="14.5703125" style="1" hidden="1" customWidth="1"/>
    <col min="22" max="29" width="0" style="1" hidden="1" customWidth="1"/>
    <col min="30" max="30" width="10.7109375" style="1" hidden="1" customWidth="1"/>
    <col min="31" max="31" width="10.42578125" style="1" hidden="1" customWidth="1"/>
    <col min="32" max="33" width="0" style="1" hidden="1" customWidth="1"/>
    <col min="34" max="34" width="7" style="1" customWidth="1"/>
  </cols>
  <sheetData>
    <row r="1" spans="1:34" ht="14.25" customHeight="1">
      <c r="A1" s="1"/>
      <c r="B1" s="2" t="s">
        <v>70</v>
      </c>
      <c r="C1" s="112"/>
      <c r="H1" s="2"/>
      <c r="I1" s="30"/>
      <c r="L1" s="2"/>
      <c r="M1" s="2"/>
    </row>
    <row r="2" spans="1:34">
      <c r="A2" s="1"/>
      <c r="B2" s="2"/>
      <c r="C2" s="112"/>
      <c r="H2" s="2"/>
      <c r="I2" s="30"/>
      <c r="L2" s="2"/>
      <c r="M2" s="2"/>
    </row>
    <row r="3" spans="1:34">
      <c r="A3" s="9"/>
      <c r="B3" s="28" t="s">
        <v>161</v>
      </c>
      <c r="C3" s="28"/>
      <c r="D3" s="28"/>
      <c r="E3" s="28"/>
      <c r="F3" s="28"/>
      <c r="G3" s="28"/>
      <c r="H3" s="28"/>
      <c r="I3" s="31"/>
      <c r="J3" s="28"/>
      <c r="K3" s="28"/>
      <c r="L3" s="28"/>
      <c r="M3" s="28"/>
      <c r="N3" s="28"/>
      <c r="O3" s="28"/>
      <c r="P3" s="28"/>
      <c r="Q3" s="28"/>
      <c r="R3" s="28"/>
      <c r="S3" s="9"/>
    </row>
    <row r="4" spans="1:34">
      <c r="A4" s="9"/>
      <c r="B4" s="28"/>
      <c r="C4" s="28"/>
      <c r="D4" s="28"/>
      <c r="E4" s="28"/>
      <c r="F4" s="28"/>
      <c r="G4" s="28"/>
      <c r="H4" s="28"/>
      <c r="I4" s="31"/>
      <c r="J4" s="28"/>
      <c r="K4" s="28"/>
      <c r="L4" s="28"/>
      <c r="M4" s="28"/>
      <c r="N4" s="28"/>
      <c r="O4" s="28"/>
      <c r="P4" s="28"/>
      <c r="Q4" s="28"/>
      <c r="R4" s="28"/>
      <c r="S4" s="9"/>
    </row>
    <row r="5" spans="1:34">
      <c r="A5" s="9"/>
      <c r="B5" s="11"/>
      <c r="C5" s="11"/>
      <c r="D5" s="11"/>
      <c r="E5" s="11"/>
      <c r="F5" s="11"/>
      <c r="G5" s="11"/>
      <c r="H5" s="11"/>
      <c r="I5" s="32"/>
      <c r="J5" s="11"/>
      <c r="K5" s="11"/>
      <c r="L5" s="11"/>
      <c r="M5" s="11"/>
      <c r="N5" s="11"/>
      <c r="O5" s="11"/>
      <c r="P5" s="11"/>
      <c r="Q5" s="11"/>
      <c r="R5" s="11"/>
      <c r="S5" s="9"/>
    </row>
    <row r="6" spans="1:34" s="1" customFormat="1">
      <c r="A6" s="236" t="s">
        <v>69</v>
      </c>
      <c r="B6" s="243" t="s">
        <v>68</v>
      </c>
      <c r="C6" s="241" t="s">
        <v>67</v>
      </c>
      <c r="D6" s="99" t="s">
        <v>66</v>
      </c>
      <c r="E6" s="100" t="s">
        <v>65</v>
      </c>
      <c r="F6" s="250" t="s">
        <v>64</v>
      </c>
      <c r="G6" s="243" t="s">
        <v>63</v>
      </c>
      <c r="H6" s="255" t="s">
        <v>62</v>
      </c>
      <c r="I6" s="255"/>
      <c r="J6" s="256"/>
      <c r="K6" s="104" t="s">
        <v>61</v>
      </c>
      <c r="L6" s="104" t="s">
        <v>72</v>
      </c>
      <c r="M6" s="104" t="s">
        <v>130</v>
      </c>
      <c r="N6" s="38" t="s">
        <v>59</v>
      </c>
      <c r="O6" s="249" t="s">
        <v>60</v>
      </c>
      <c r="P6" s="253" t="s">
        <v>151</v>
      </c>
      <c r="Q6" s="254"/>
      <c r="R6" s="134" t="s">
        <v>58</v>
      </c>
      <c r="S6" s="99" t="s">
        <v>79</v>
      </c>
      <c r="AG6" s="190" t="s">
        <v>153</v>
      </c>
      <c r="AH6" s="96" t="s">
        <v>180</v>
      </c>
    </row>
    <row r="7" spans="1:34" s="1" customFormat="1">
      <c r="A7" s="237"/>
      <c r="B7" s="244"/>
      <c r="C7" s="242"/>
      <c r="D7" s="101" t="s">
        <v>57</v>
      </c>
      <c r="E7" s="102" t="s">
        <v>56</v>
      </c>
      <c r="F7" s="251"/>
      <c r="G7" s="244"/>
      <c r="H7" s="107" t="s">
        <v>55</v>
      </c>
      <c r="I7" s="108" t="s">
        <v>54</v>
      </c>
      <c r="J7" s="109" t="s">
        <v>53</v>
      </c>
      <c r="K7" s="105" t="s">
        <v>52</v>
      </c>
      <c r="L7" s="106" t="s">
        <v>152</v>
      </c>
      <c r="M7" s="106" t="s">
        <v>178</v>
      </c>
      <c r="N7" s="39" t="s">
        <v>78</v>
      </c>
      <c r="O7" s="249"/>
      <c r="P7" s="132">
        <v>43313</v>
      </c>
      <c r="Q7" s="131"/>
      <c r="R7" s="214" t="s">
        <v>51</v>
      </c>
      <c r="S7" s="101" t="s">
        <v>50</v>
      </c>
      <c r="AG7" s="191" t="s">
        <v>154</v>
      </c>
      <c r="AH7" s="48" t="s">
        <v>179</v>
      </c>
    </row>
    <row r="8" spans="1:34" s="1" customFormat="1" ht="14.25" customHeight="1">
      <c r="A8" s="146"/>
      <c r="B8" s="51"/>
      <c r="C8" s="159"/>
      <c r="D8" s="52"/>
      <c r="E8" s="53"/>
      <c r="F8" s="153"/>
      <c r="G8" s="147"/>
      <c r="H8" s="135">
        <v>74295</v>
      </c>
      <c r="I8" s="161">
        <v>43319</v>
      </c>
      <c r="J8" s="162">
        <v>2283.3000000000002</v>
      </c>
      <c r="K8" s="162">
        <v>2029.6</v>
      </c>
      <c r="L8" s="162"/>
      <c r="M8" s="162">
        <v>2029.6</v>
      </c>
      <c r="N8" s="162"/>
      <c r="O8" s="162">
        <v>253.7</v>
      </c>
      <c r="P8" s="162"/>
      <c r="Q8" s="162"/>
      <c r="R8" s="164">
        <f>J8-N8-O8-S8</f>
        <v>2029.6000000000001</v>
      </c>
      <c r="S8" s="162">
        <v>0</v>
      </c>
      <c r="AG8" s="129"/>
      <c r="AH8" s="129"/>
    </row>
    <row r="9" spans="1:34" s="1" customFormat="1" ht="15" customHeight="1">
      <c r="A9" s="220">
        <v>1</v>
      </c>
      <c r="B9" s="44"/>
      <c r="C9" s="275" t="s">
        <v>11</v>
      </c>
      <c r="D9" s="243">
        <v>13</v>
      </c>
      <c r="E9" s="272" t="s">
        <v>48</v>
      </c>
      <c r="F9" s="250" t="s">
        <v>11</v>
      </c>
      <c r="G9" s="257" t="s">
        <v>49</v>
      </c>
      <c r="H9" s="135">
        <v>74296</v>
      </c>
      <c r="I9" s="161">
        <v>43319</v>
      </c>
      <c r="J9" s="162">
        <v>228.3</v>
      </c>
      <c r="K9" s="162">
        <v>228.3</v>
      </c>
      <c r="L9" s="162"/>
      <c r="M9" s="162">
        <v>228.3</v>
      </c>
      <c r="N9" s="162"/>
      <c r="O9" s="162"/>
      <c r="P9" s="162"/>
      <c r="Q9" s="162"/>
      <c r="R9" s="164">
        <f>J9-N9-O9-S9</f>
        <v>228.3</v>
      </c>
      <c r="S9" s="162">
        <v>0</v>
      </c>
      <c r="AG9" s="129"/>
      <c r="AH9" s="129"/>
    </row>
    <row r="10" spans="1:34" s="1" customFormat="1">
      <c r="A10" s="220"/>
      <c r="B10" s="44"/>
      <c r="C10" s="270"/>
      <c r="D10" s="238"/>
      <c r="E10" s="273"/>
      <c r="F10" s="261"/>
      <c r="G10" s="258"/>
      <c r="H10" s="135">
        <v>74293</v>
      </c>
      <c r="I10" s="161">
        <v>43319</v>
      </c>
      <c r="J10" s="162">
        <v>2107.2399999999998</v>
      </c>
      <c r="K10" s="162">
        <v>2107.2399999999998</v>
      </c>
      <c r="L10" s="162"/>
      <c r="M10" s="162">
        <v>2107.2399999999998</v>
      </c>
      <c r="N10" s="162"/>
      <c r="O10" s="162"/>
      <c r="P10" s="162"/>
      <c r="Q10" s="162"/>
      <c r="R10" s="164">
        <f>J10-N10-O10-S10</f>
        <v>2107.2399999999998</v>
      </c>
      <c r="S10" s="162">
        <v>0</v>
      </c>
      <c r="AG10" s="129"/>
      <c r="AH10" s="129"/>
    </row>
    <row r="11" spans="1:34" s="1" customFormat="1">
      <c r="A11" s="220"/>
      <c r="B11" s="44"/>
      <c r="C11" s="270"/>
      <c r="D11" s="238"/>
      <c r="E11" s="273"/>
      <c r="F11" s="261"/>
      <c r="G11" s="258"/>
      <c r="H11" s="135">
        <v>74292</v>
      </c>
      <c r="I11" s="161">
        <v>43319</v>
      </c>
      <c r="J11" s="162">
        <v>4296.2700000000004</v>
      </c>
      <c r="K11" s="162">
        <v>4296.2700000000004</v>
      </c>
      <c r="L11" s="162"/>
      <c r="M11" s="162">
        <v>4296.2700000000004</v>
      </c>
      <c r="N11" s="162"/>
      <c r="O11" s="162"/>
      <c r="P11" s="162"/>
      <c r="Q11" s="162"/>
      <c r="R11" s="164">
        <f>J11-N11-O11-S11</f>
        <v>4296.2700000000004</v>
      </c>
      <c r="S11" s="162">
        <v>0</v>
      </c>
      <c r="T11" s="198"/>
      <c r="U11" s="199"/>
      <c r="V11" s="199"/>
      <c r="AC11" s="200"/>
      <c r="AD11" s="199"/>
      <c r="AE11" s="199"/>
      <c r="AG11" s="129"/>
      <c r="AH11" s="129"/>
    </row>
    <row r="12" spans="1:34" s="1" customFormat="1">
      <c r="A12" s="220"/>
      <c r="B12" s="44"/>
      <c r="C12" s="270"/>
      <c r="D12" s="238"/>
      <c r="E12" s="273"/>
      <c r="F12" s="261"/>
      <c r="G12" s="258"/>
      <c r="H12" s="135">
        <v>74294</v>
      </c>
      <c r="I12" s="161">
        <v>43319</v>
      </c>
      <c r="J12" s="162">
        <v>1147.46</v>
      </c>
      <c r="K12" s="162">
        <v>1147.46</v>
      </c>
      <c r="L12" s="162"/>
      <c r="M12" s="162">
        <v>1147.46</v>
      </c>
      <c r="N12" s="162"/>
      <c r="O12" s="162"/>
      <c r="P12" s="162"/>
      <c r="Q12" s="162"/>
      <c r="R12" s="164">
        <f>J12-N12-O12-S12</f>
        <v>1147.46</v>
      </c>
      <c r="S12" s="162">
        <v>0</v>
      </c>
      <c r="T12" s="198"/>
      <c r="U12" s="199"/>
      <c r="V12" s="199"/>
      <c r="AC12" s="200"/>
      <c r="AD12" s="199"/>
      <c r="AE12" s="199"/>
      <c r="AG12" s="129"/>
      <c r="AH12" s="129"/>
    </row>
    <row r="13" spans="1:34" s="1" customFormat="1">
      <c r="A13" s="220"/>
      <c r="B13" s="44"/>
      <c r="C13" s="270"/>
      <c r="D13" s="238"/>
      <c r="E13" s="273"/>
      <c r="F13" s="261"/>
      <c r="G13" s="258"/>
      <c r="H13" s="135">
        <v>75713</v>
      </c>
      <c r="I13" s="161">
        <v>43333</v>
      </c>
      <c r="J13" s="162">
        <v>6543.25</v>
      </c>
      <c r="K13" s="162">
        <v>6543.25</v>
      </c>
      <c r="L13" s="162"/>
      <c r="M13" s="162">
        <v>6543.25</v>
      </c>
      <c r="N13" s="162" t="s">
        <v>174</v>
      </c>
      <c r="O13" s="162"/>
      <c r="P13" s="162"/>
      <c r="Q13" s="162"/>
      <c r="R13" s="164">
        <v>0</v>
      </c>
      <c r="S13" s="162">
        <v>6543.25</v>
      </c>
      <c r="T13" s="198"/>
      <c r="U13" s="199"/>
      <c r="V13" s="199"/>
      <c r="AC13" s="200"/>
      <c r="AD13" s="199"/>
      <c r="AE13" s="199"/>
      <c r="AG13" s="129"/>
      <c r="AH13" s="129"/>
    </row>
    <row r="14" spans="1:34" s="1" customFormat="1">
      <c r="A14" s="220"/>
      <c r="B14" s="44"/>
      <c r="C14" s="270"/>
      <c r="D14" s="238"/>
      <c r="E14" s="273"/>
      <c r="F14" s="261"/>
      <c r="G14" s="258"/>
      <c r="H14" s="135">
        <v>75734</v>
      </c>
      <c r="I14" s="161">
        <v>43335</v>
      </c>
      <c r="J14" s="162">
        <v>3298.1</v>
      </c>
      <c r="K14" s="162">
        <v>3298.1</v>
      </c>
      <c r="L14" s="162"/>
      <c r="M14" s="162">
        <v>3298.1</v>
      </c>
      <c r="N14" s="162"/>
      <c r="O14" s="162"/>
      <c r="P14" s="162"/>
      <c r="Q14" s="162"/>
      <c r="R14" s="164">
        <f>J14-N14-O14-S14</f>
        <v>0</v>
      </c>
      <c r="S14" s="162">
        <v>3298.1</v>
      </c>
      <c r="T14" s="198"/>
      <c r="U14" s="199"/>
      <c r="V14" s="199"/>
      <c r="AC14" s="200"/>
      <c r="AD14" s="199"/>
      <c r="AE14" s="199"/>
      <c r="AG14" s="129"/>
      <c r="AH14" s="129"/>
    </row>
    <row r="15" spans="1:34" s="1" customFormat="1">
      <c r="A15" s="220"/>
      <c r="B15" s="44"/>
      <c r="C15" s="270"/>
      <c r="D15" s="238"/>
      <c r="E15" s="273"/>
      <c r="F15" s="261"/>
      <c r="G15" s="258"/>
      <c r="H15" s="135">
        <v>75714</v>
      </c>
      <c r="I15" s="161">
        <v>43333</v>
      </c>
      <c r="J15" s="162">
        <v>672.76</v>
      </c>
      <c r="K15" s="162">
        <v>672.76</v>
      </c>
      <c r="L15" s="162"/>
      <c r="M15" s="162">
        <v>672.76</v>
      </c>
      <c r="N15" s="162"/>
      <c r="O15" s="162"/>
      <c r="P15" s="162"/>
      <c r="Q15" s="162"/>
      <c r="R15" s="164">
        <f>J15-N15-O15-S15</f>
        <v>0</v>
      </c>
      <c r="S15" s="162">
        <v>672.76</v>
      </c>
      <c r="T15" s="198"/>
      <c r="U15" s="199"/>
      <c r="V15" s="199"/>
      <c r="AC15" s="200"/>
      <c r="AD15" s="199"/>
      <c r="AE15" s="199"/>
      <c r="AG15" s="129"/>
      <c r="AH15" s="129"/>
    </row>
    <row r="16" spans="1:34" s="1" customFormat="1">
      <c r="A16" s="220"/>
      <c r="B16" s="44" t="s">
        <v>30</v>
      </c>
      <c r="C16" s="270"/>
      <c r="D16" s="238"/>
      <c r="E16" s="273"/>
      <c r="F16" s="261"/>
      <c r="G16" s="258"/>
      <c r="H16" s="135">
        <v>75694</v>
      </c>
      <c r="I16" s="161">
        <v>43325</v>
      </c>
      <c r="J16" s="162">
        <v>11788.73</v>
      </c>
      <c r="K16" s="162">
        <v>11788.73</v>
      </c>
      <c r="L16" s="162"/>
      <c r="M16" s="162">
        <v>11788.73</v>
      </c>
      <c r="N16" s="162"/>
      <c r="O16" s="162"/>
      <c r="P16" s="162"/>
      <c r="Q16" s="162"/>
      <c r="R16" s="164">
        <f>J16-N16-O16-S16</f>
        <v>11788.73</v>
      </c>
      <c r="S16" s="162">
        <v>0</v>
      </c>
      <c r="T16" s="200"/>
      <c r="U16" s="199"/>
      <c r="V16" s="199"/>
      <c r="AC16" s="200"/>
      <c r="AD16" s="199"/>
      <c r="AE16" s="199"/>
      <c r="AG16" s="129"/>
      <c r="AH16" s="129"/>
    </row>
    <row r="17" spans="1:34" s="1" customFormat="1">
      <c r="A17" s="220"/>
      <c r="B17" s="44" t="s">
        <v>71</v>
      </c>
      <c r="C17" s="270"/>
      <c r="D17" s="238"/>
      <c r="E17" s="273"/>
      <c r="F17" s="261"/>
      <c r="G17" s="258"/>
      <c r="H17" s="135">
        <v>75695</v>
      </c>
      <c r="I17" s="161">
        <v>43332</v>
      </c>
      <c r="J17" s="162">
        <v>388.62</v>
      </c>
      <c r="K17" s="162">
        <v>388.62</v>
      </c>
      <c r="L17" s="162"/>
      <c r="M17" s="162">
        <v>388.62</v>
      </c>
      <c r="N17" s="162"/>
      <c r="O17" s="162"/>
      <c r="P17" s="162"/>
      <c r="Q17" s="162"/>
      <c r="R17" s="164">
        <f>J17-N17-O17-S17</f>
        <v>388.62</v>
      </c>
      <c r="S17" s="162">
        <v>0</v>
      </c>
      <c r="T17" s="200"/>
      <c r="U17" s="199"/>
      <c r="V17" s="199"/>
      <c r="AG17" s="129"/>
      <c r="AH17" s="129"/>
    </row>
    <row r="18" spans="1:34" s="1" customFormat="1">
      <c r="A18" s="220"/>
      <c r="B18" s="44"/>
      <c r="C18" s="270"/>
      <c r="D18" s="238"/>
      <c r="E18" s="273"/>
      <c r="F18" s="261"/>
      <c r="G18" s="258"/>
      <c r="H18" s="135"/>
      <c r="I18" s="161"/>
      <c r="J18" s="162"/>
      <c r="K18" s="162"/>
      <c r="L18" s="162"/>
      <c r="M18" s="162"/>
      <c r="N18" s="162"/>
      <c r="O18" s="162"/>
      <c r="P18" s="162"/>
      <c r="Q18" s="162"/>
      <c r="R18" s="164"/>
      <c r="S18" s="162"/>
      <c r="T18" s="200"/>
      <c r="U18" s="199"/>
      <c r="V18" s="199"/>
      <c r="AG18" s="129"/>
      <c r="AH18" s="129"/>
    </row>
    <row r="19" spans="1:34" s="1" customFormat="1">
      <c r="A19" s="220"/>
      <c r="B19" s="44"/>
      <c r="C19" s="270"/>
      <c r="D19" s="238"/>
      <c r="E19" s="273"/>
      <c r="F19" s="261"/>
      <c r="G19" s="258"/>
      <c r="H19" s="192"/>
      <c r="I19" s="161"/>
      <c r="J19" s="193"/>
      <c r="K19" s="193"/>
      <c r="L19" s="193"/>
      <c r="M19" s="193"/>
      <c r="N19" s="162"/>
      <c r="O19" s="193"/>
      <c r="P19" s="193"/>
      <c r="Q19" s="193"/>
      <c r="R19" s="164"/>
      <c r="S19" s="193"/>
      <c r="T19" s="201"/>
      <c r="U19" s="202"/>
      <c r="V19" s="202"/>
      <c r="AG19" s="96"/>
      <c r="AH19" s="129"/>
    </row>
    <row r="20" spans="1:34" s="1" customFormat="1">
      <c r="A20" s="235"/>
      <c r="B20" s="110" t="s">
        <v>9</v>
      </c>
      <c r="C20" s="242"/>
      <c r="D20" s="244"/>
      <c r="E20" s="274"/>
      <c r="F20" s="251"/>
      <c r="G20" s="259"/>
      <c r="H20" s="166"/>
      <c r="I20" s="167"/>
      <c r="J20" s="168">
        <f t="shared" ref="J20:AF20" si="0">SUM(J8:J19)</f>
        <v>32754.029999999995</v>
      </c>
      <c r="K20" s="168">
        <f t="shared" si="0"/>
        <v>32500.329999999994</v>
      </c>
      <c r="L20" s="168">
        <f t="shared" si="0"/>
        <v>0</v>
      </c>
      <c r="M20" s="168">
        <f t="shared" si="0"/>
        <v>32500.329999999994</v>
      </c>
      <c r="N20" s="168">
        <f t="shared" si="0"/>
        <v>0</v>
      </c>
      <c r="O20" s="168">
        <f t="shared" si="0"/>
        <v>253.7</v>
      </c>
      <c r="P20" s="168">
        <f t="shared" si="0"/>
        <v>0</v>
      </c>
      <c r="Q20" s="168">
        <f t="shared" si="0"/>
        <v>0</v>
      </c>
      <c r="R20" s="168">
        <f t="shared" si="0"/>
        <v>21986.219999999998</v>
      </c>
      <c r="S20" s="168">
        <f t="shared" si="0"/>
        <v>10514.11</v>
      </c>
      <c r="T20" s="168">
        <f t="shared" si="0"/>
        <v>0</v>
      </c>
      <c r="U20" s="168">
        <f t="shared" si="0"/>
        <v>0</v>
      </c>
      <c r="V20" s="168">
        <f t="shared" si="0"/>
        <v>0</v>
      </c>
      <c r="W20" s="168">
        <f t="shared" si="0"/>
        <v>0</v>
      </c>
      <c r="X20" s="168">
        <f t="shared" si="0"/>
        <v>0</v>
      </c>
      <c r="Y20" s="168">
        <f t="shared" si="0"/>
        <v>0</v>
      </c>
      <c r="Z20" s="168">
        <f t="shared" si="0"/>
        <v>0</v>
      </c>
      <c r="AA20" s="168">
        <f t="shared" si="0"/>
        <v>0</v>
      </c>
      <c r="AB20" s="168">
        <f t="shared" si="0"/>
        <v>0</v>
      </c>
      <c r="AC20" s="168">
        <f t="shared" si="0"/>
        <v>0</v>
      </c>
      <c r="AD20" s="168">
        <f t="shared" si="0"/>
        <v>0</v>
      </c>
      <c r="AE20" s="168">
        <f t="shared" si="0"/>
        <v>0</v>
      </c>
      <c r="AF20" s="168">
        <f t="shared" si="0"/>
        <v>0</v>
      </c>
      <c r="AG20" s="129"/>
      <c r="AH20" s="129"/>
    </row>
    <row r="21" spans="1:34" s="1" customFormat="1">
      <c r="A21" s="220"/>
      <c r="B21" s="271"/>
      <c r="C21" s="270"/>
      <c r="D21" s="238"/>
      <c r="E21" s="258"/>
      <c r="F21" s="261"/>
      <c r="G21" s="278"/>
      <c r="H21" s="135">
        <v>2400390</v>
      </c>
      <c r="I21" s="161">
        <v>43312</v>
      </c>
      <c r="J21" s="162">
        <v>20498.41</v>
      </c>
      <c r="K21" s="162">
        <v>20498.41</v>
      </c>
      <c r="L21" s="162">
        <v>20498.41</v>
      </c>
      <c r="M21" s="162"/>
      <c r="N21" s="162"/>
      <c r="O21" s="162"/>
      <c r="P21" s="162"/>
      <c r="Q21" s="162"/>
      <c r="R21" s="164">
        <f t="shared" ref="R21:R33" si="1">J21-N21-O21-S21</f>
        <v>20498.41</v>
      </c>
      <c r="S21" s="162">
        <v>0</v>
      </c>
      <c r="T21" s="198"/>
      <c r="U21" s="199"/>
      <c r="V21" s="199"/>
      <c r="AG21" s="129"/>
      <c r="AH21" s="129"/>
    </row>
    <row r="22" spans="1:34" s="1" customFormat="1">
      <c r="A22" s="220"/>
      <c r="B22" s="271"/>
      <c r="C22" s="270"/>
      <c r="D22" s="238"/>
      <c r="E22" s="258"/>
      <c r="F22" s="261"/>
      <c r="G22" s="278"/>
      <c r="H22" s="135">
        <v>2400391</v>
      </c>
      <c r="I22" s="161">
        <v>43312</v>
      </c>
      <c r="J22" s="162">
        <v>8942.4599999999991</v>
      </c>
      <c r="K22" s="162">
        <v>8942.4599999999991</v>
      </c>
      <c r="L22" s="162">
        <v>8942.4599999999991</v>
      </c>
      <c r="M22" s="162"/>
      <c r="N22" s="162"/>
      <c r="O22" s="162"/>
      <c r="P22" s="162"/>
      <c r="Q22" s="162"/>
      <c r="R22" s="164">
        <f t="shared" si="1"/>
        <v>8942.4599999999991</v>
      </c>
      <c r="S22" s="162">
        <v>0</v>
      </c>
      <c r="T22" s="198"/>
      <c r="U22" s="199"/>
      <c r="V22" s="199"/>
      <c r="AG22" s="129"/>
      <c r="AH22" s="129"/>
    </row>
    <row r="23" spans="1:34" s="1" customFormat="1">
      <c r="A23" s="220"/>
      <c r="B23" s="271"/>
      <c r="C23" s="270"/>
      <c r="D23" s="238"/>
      <c r="E23" s="258"/>
      <c r="F23" s="261"/>
      <c r="G23" s="278"/>
      <c r="H23" s="135">
        <v>2400397</v>
      </c>
      <c r="I23" s="161">
        <v>43312</v>
      </c>
      <c r="J23" s="162">
        <v>5678.62</v>
      </c>
      <c r="K23" s="162">
        <v>5678.62</v>
      </c>
      <c r="L23" s="162">
        <v>5678.62</v>
      </c>
      <c r="M23" s="162"/>
      <c r="N23" s="162"/>
      <c r="O23" s="162"/>
      <c r="P23" s="162"/>
      <c r="Q23" s="162"/>
      <c r="R23" s="164">
        <f t="shared" si="1"/>
        <v>5678.62</v>
      </c>
      <c r="S23" s="162">
        <v>0</v>
      </c>
      <c r="T23" s="198"/>
      <c r="U23" s="199"/>
      <c r="V23" s="199"/>
      <c r="AG23" s="129"/>
      <c r="AH23" s="129"/>
    </row>
    <row r="24" spans="1:34" s="1" customFormat="1">
      <c r="A24" s="220"/>
      <c r="B24" s="271"/>
      <c r="C24" s="270"/>
      <c r="D24" s="238"/>
      <c r="E24" s="258"/>
      <c r="F24" s="261"/>
      <c r="G24" s="278"/>
      <c r="H24" s="135">
        <v>2400396</v>
      </c>
      <c r="I24" s="161">
        <v>43312</v>
      </c>
      <c r="J24" s="162">
        <v>900</v>
      </c>
      <c r="K24" s="162">
        <v>900</v>
      </c>
      <c r="L24" s="162">
        <v>900</v>
      </c>
      <c r="M24" s="162"/>
      <c r="N24" s="162"/>
      <c r="O24" s="162"/>
      <c r="P24" s="162"/>
      <c r="Q24" s="162"/>
      <c r="R24" s="164">
        <f t="shared" si="1"/>
        <v>900</v>
      </c>
      <c r="S24" s="162">
        <v>0</v>
      </c>
      <c r="T24" s="198"/>
      <c r="U24" s="199"/>
      <c r="V24" s="199"/>
      <c r="AG24" s="129"/>
      <c r="AH24" s="129"/>
    </row>
    <row r="25" spans="1:34" s="1" customFormat="1">
      <c r="A25" s="220"/>
      <c r="B25" s="271"/>
      <c r="C25" s="270"/>
      <c r="D25" s="238"/>
      <c r="E25" s="258"/>
      <c r="F25" s="261"/>
      <c r="G25" s="278"/>
      <c r="H25" s="135">
        <v>2400395</v>
      </c>
      <c r="I25" s="161">
        <v>43312</v>
      </c>
      <c r="J25" s="162">
        <v>113.55</v>
      </c>
      <c r="K25" s="162">
        <v>113.55</v>
      </c>
      <c r="L25" s="162">
        <v>113.55</v>
      </c>
      <c r="M25" s="162"/>
      <c r="N25" s="162"/>
      <c r="O25" s="162"/>
      <c r="P25" s="162"/>
      <c r="Q25" s="162"/>
      <c r="R25" s="164">
        <f t="shared" si="1"/>
        <v>113.55</v>
      </c>
      <c r="S25" s="162">
        <v>0</v>
      </c>
      <c r="T25" s="200"/>
      <c r="U25" s="199"/>
      <c r="V25" s="199"/>
      <c r="AG25" s="129"/>
      <c r="AH25" s="129"/>
    </row>
    <row r="26" spans="1:34" s="1" customFormat="1">
      <c r="A26" s="220"/>
      <c r="B26" s="271"/>
      <c r="C26" s="270"/>
      <c r="D26" s="238"/>
      <c r="E26" s="258"/>
      <c r="F26" s="261"/>
      <c r="G26" s="278"/>
      <c r="H26" s="135">
        <v>2400394</v>
      </c>
      <c r="I26" s="161">
        <v>43312</v>
      </c>
      <c r="J26" s="162">
        <v>617.51</v>
      </c>
      <c r="K26" s="162">
        <v>617.51</v>
      </c>
      <c r="L26" s="162">
        <v>617.51</v>
      </c>
      <c r="M26" s="162"/>
      <c r="N26" s="162"/>
      <c r="O26" s="162"/>
      <c r="P26" s="162"/>
      <c r="Q26" s="162"/>
      <c r="R26" s="164">
        <f t="shared" si="1"/>
        <v>617.51</v>
      </c>
      <c r="S26" s="162">
        <v>0</v>
      </c>
      <c r="T26" s="200"/>
      <c r="U26" s="199"/>
      <c r="V26" s="199"/>
      <c r="AG26" s="129"/>
      <c r="AH26" s="129"/>
    </row>
    <row r="27" spans="1:34" s="1" customFormat="1">
      <c r="A27" s="220"/>
      <c r="B27" s="271"/>
      <c r="C27" s="270"/>
      <c r="D27" s="238"/>
      <c r="E27" s="258"/>
      <c r="F27" s="261"/>
      <c r="G27" s="278"/>
      <c r="H27" s="135">
        <v>2400393</v>
      </c>
      <c r="I27" s="161">
        <v>43312</v>
      </c>
      <c r="J27" s="162">
        <v>18067.88</v>
      </c>
      <c r="K27" s="162">
        <v>18067.88</v>
      </c>
      <c r="L27" s="162">
        <v>18067.88</v>
      </c>
      <c r="M27" s="162"/>
      <c r="N27" s="162"/>
      <c r="O27" s="162"/>
      <c r="P27" s="162"/>
      <c r="Q27" s="162"/>
      <c r="R27" s="164">
        <f t="shared" si="1"/>
        <v>18067.88</v>
      </c>
      <c r="S27" s="162">
        <v>0</v>
      </c>
      <c r="T27" s="200"/>
      <c r="U27" s="199"/>
      <c r="V27" s="199"/>
      <c r="AG27" s="129"/>
      <c r="AH27" s="129"/>
    </row>
    <row r="28" spans="1:34" s="1" customFormat="1">
      <c r="A28" s="220"/>
      <c r="B28" s="271"/>
      <c r="C28" s="270"/>
      <c r="D28" s="238"/>
      <c r="E28" s="258"/>
      <c r="F28" s="261"/>
      <c r="G28" s="278"/>
      <c r="H28" s="215">
        <v>2400392</v>
      </c>
      <c r="I28" s="161">
        <v>43312</v>
      </c>
      <c r="J28" s="162">
        <v>1600</v>
      </c>
      <c r="K28" s="162">
        <v>1600</v>
      </c>
      <c r="L28" s="162">
        <v>1600</v>
      </c>
      <c r="M28" s="162"/>
      <c r="N28" s="162"/>
      <c r="O28" s="162"/>
      <c r="P28" s="162"/>
      <c r="Q28" s="162"/>
      <c r="R28" s="164">
        <f t="shared" si="1"/>
        <v>1600</v>
      </c>
      <c r="S28" s="162">
        <v>0</v>
      </c>
      <c r="T28" s="200"/>
      <c r="U28" s="199"/>
      <c r="V28" s="199"/>
      <c r="AG28" s="129"/>
      <c r="AH28" s="129"/>
    </row>
    <row r="29" spans="1:34" s="1" customFormat="1">
      <c r="A29" s="220"/>
      <c r="B29" s="271"/>
      <c r="C29" s="270"/>
      <c r="D29" s="238"/>
      <c r="E29" s="258"/>
      <c r="F29" s="261"/>
      <c r="G29" s="278"/>
      <c r="H29" s="215">
        <v>2400387</v>
      </c>
      <c r="I29" s="161">
        <v>43312</v>
      </c>
      <c r="J29" s="162">
        <v>20571.830000000002</v>
      </c>
      <c r="K29" s="162">
        <v>20571.830000000002</v>
      </c>
      <c r="L29" s="162">
        <v>20571.830000000002</v>
      </c>
      <c r="M29" s="162"/>
      <c r="N29" s="162"/>
      <c r="O29" s="162"/>
      <c r="P29" s="162"/>
      <c r="Q29" s="162"/>
      <c r="R29" s="164">
        <f t="shared" si="1"/>
        <v>20571.830000000002</v>
      </c>
      <c r="S29" s="162">
        <v>0</v>
      </c>
      <c r="T29" s="200"/>
      <c r="U29" s="199"/>
      <c r="V29" s="199"/>
      <c r="AG29" s="129"/>
      <c r="AH29" s="129"/>
    </row>
    <row r="30" spans="1:34" s="1" customFormat="1">
      <c r="A30" s="220"/>
      <c r="B30" s="271"/>
      <c r="C30" s="270"/>
      <c r="D30" s="238"/>
      <c r="E30" s="258"/>
      <c r="F30" s="261"/>
      <c r="G30" s="278"/>
      <c r="H30" s="215">
        <v>2400389</v>
      </c>
      <c r="I30" s="161">
        <v>43312</v>
      </c>
      <c r="J30" s="162">
        <v>472</v>
      </c>
      <c r="K30" s="162">
        <v>472</v>
      </c>
      <c r="L30" s="162">
        <v>472</v>
      </c>
      <c r="M30" s="162"/>
      <c r="N30" s="162"/>
      <c r="O30" s="162"/>
      <c r="P30" s="162"/>
      <c r="Q30" s="162"/>
      <c r="R30" s="164">
        <f t="shared" si="1"/>
        <v>472</v>
      </c>
      <c r="S30" s="162">
        <v>0</v>
      </c>
      <c r="T30" s="200"/>
      <c r="U30" s="199"/>
      <c r="V30" s="199"/>
      <c r="AG30" s="129"/>
      <c r="AH30" s="129"/>
    </row>
    <row r="31" spans="1:34" s="1" customFormat="1">
      <c r="A31" s="220"/>
      <c r="B31" s="271"/>
      <c r="C31" s="270"/>
      <c r="D31" s="238"/>
      <c r="E31" s="258"/>
      <c r="F31" s="261"/>
      <c r="G31" s="278"/>
      <c r="H31" s="215">
        <v>2400388</v>
      </c>
      <c r="I31" s="161">
        <v>43312</v>
      </c>
      <c r="J31" s="162">
        <v>527</v>
      </c>
      <c r="K31" s="162">
        <v>527</v>
      </c>
      <c r="L31" s="162">
        <v>527</v>
      </c>
      <c r="M31" s="162"/>
      <c r="N31" s="162"/>
      <c r="O31" s="162"/>
      <c r="P31" s="162"/>
      <c r="Q31" s="162"/>
      <c r="R31" s="164">
        <f t="shared" si="1"/>
        <v>527</v>
      </c>
      <c r="S31" s="162">
        <v>0</v>
      </c>
      <c r="T31" s="200"/>
      <c r="U31" s="199"/>
      <c r="V31" s="199"/>
      <c r="AG31" s="129"/>
      <c r="AH31" s="129"/>
    </row>
    <row r="32" spans="1:34" s="1" customFormat="1">
      <c r="A32" s="220"/>
      <c r="B32" s="271"/>
      <c r="C32" s="270"/>
      <c r="D32" s="238"/>
      <c r="E32" s="258"/>
      <c r="F32" s="261"/>
      <c r="G32" s="278"/>
      <c r="H32" s="215">
        <v>2400386</v>
      </c>
      <c r="I32" s="161">
        <v>43312</v>
      </c>
      <c r="J32" s="162">
        <v>1324.75</v>
      </c>
      <c r="K32" s="162">
        <v>1324.75</v>
      </c>
      <c r="L32" s="162">
        <v>1324.75</v>
      </c>
      <c r="M32" s="162"/>
      <c r="N32" s="162"/>
      <c r="O32" s="162"/>
      <c r="P32" s="162"/>
      <c r="Q32" s="162"/>
      <c r="R32" s="164">
        <f t="shared" si="1"/>
        <v>1324.75</v>
      </c>
      <c r="S32" s="162">
        <v>0</v>
      </c>
      <c r="T32" s="200"/>
      <c r="U32" s="199"/>
      <c r="V32" s="199"/>
      <c r="AG32" s="129"/>
      <c r="AH32" s="129"/>
    </row>
    <row r="33" spans="1:34" s="1" customFormat="1">
      <c r="A33" s="220"/>
      <c r="B33" s="271"/>
      <c r="C33" s="270"/>
      <c r="D33" s="238"/>
      <c r="E33" s="258"/>
      <c r="F33" s="261"/>
      <c r="G33" s="278"/>
      <c r="H33" s="135">
        <v>1200472</v>
      </c>
      <c r="I33" s="161">
        <v>43312</v>
      </c>
      <c r="J33" s="162">
        <v>2343.02</v>
      </c>
      <c r="K33" s="162">
        <v>2343.02</v>
      </c>
      <c r="L33" s="162">
        <v>2343.02</v>
      </c>
      <c r="M33" s="162"/>
      <c r="N33" s="162"/>
      <c r="O33" s="162"/>
      <c r="P33" s="162"/>
      <c r="Q33" s="162"/>
      <c r="R33" s="164">
        <f t="shared" si="1"/>
        <v>2343.02</v>
      </c>
      <c r="S33" s="162">
        <v>0</v>
      </c>
      <c r="T33" s="200"/>
      <c r="U33" s="199"/>
      <c r="V33" s="199"/>
      <c r="AG33" s="129"/>
      <c r="AH33" s="129"/>
    </row>
    <row r="34" spans="1:34" s="1" customFormat="1">
      <c r="A34" s="220"/>
      <c r="B34" s="271"/>
      <c r="C34" s="270"/>
      <c r="D34" s="238"/>
      <c r="E34" s="258"/>
      <c r="F34" s="261"/>
      <c r="G34" s="278"/>
      <c r="H34" s="215">
        <v>2400379</v>
      </c>
      <c r="I34" s="161">
        <v>43300</v>
      </c>
      <c r="J34" s="162">
        <v>4566.6000000000004</v>
      </c>
      <c r="K34" s="162">
        <v>4566.6000000000004</v>
      </c>
      <c r="L34" s="162">
        <v>4566.6000000000004</v>
      </c>
      <c r="M34" s="162"/>
      <c r="N34" s="162"/>
      <c r="O34" s="162"/>
      <c r="P34" s="162">
        <v>912.66</v>
      </c>
      <c r="Q34" s="162"/>
      <c r="R34" s="164">
        <f>J34-N34-O34-S34-P34</f>
        <v>3653.9400000000005</v>
      </c>
      <c r="S34" s="162">
        <v>0</v>
      </c>
      <c r="T34" s="200"/>
      <c r="U34" s="199"/>
      <c r="V34" s="199"/>
      <c r="AG34" s="129"/>
      <c r="AH34" s="129"/>
    </row>
    <row r="35" spans="1:34" s="1" customFormat="1">
      <c r="A35" s="220"/>
      <c r="B35" s="271"/>
      <c r="C35" s="270"/>
      <c r="D35" s="238"/>
      <c r="E35" s="258"/>
      <c r="F35" s="261"/>
      <c r="G35" s="278"/>
      <c r="H35" s="135">
        <v>2400421</v>
      </c>
      <c r="I35" s="161">
        <v>43343</v>
      </c>
      <c r="J35" s="162">
        <v>5688.59</v>
      </c>
      <c r="K35" s="162">
        <v>5688.59</v>
      </c>
      <c r="L35" s="162"/>
      <c r="M35" s="162">
        <v>5688.59</v>
      </c>
      <c r="N35" s="162"/>
      <c r="O35" s="162"/>
      <c r="P35" s="162"/>
      <c r="Q35" s="162"/>
      <c r="R35" s="164">
        <f t="shared" ref="R35:R60" si="2">J35-N35-O35-S35</f>
        <v>5688.59</v>
      </c>
      <c r="S35" s="162">
        <v>0</v>
      </c>
      <c r="T35" s="200"/>
      <c r="U35" s="199"/>
      <c r="V35" s="199"/>
      <c r="AG35" s="129"/>
      <c r="AH35" s="129"/>
    </row>
    <row r="36" spans="1:34" s="1" customFormat="1">
      <c r="A36" s="220"/>
      <c r="B36" s="271"/>
      <c r="C36" s="270"/>
      <c r="D36" s="238"/>
      <c r="E36" s="258"/>
      <c r="F36" s="261"/>
      <c r="G36" s="278"/>
      <c r="H36" s="135">
        <v>2400420</v>
      </c>
      <c r="I36" s="161">
        <v>43343</v>
      </c>
      <c r="J36" s="162">
        <v>462.62</v>
      </c>
      <c r="K36" s="162">
        <v>462.62</v>
      </c>
      <c r="L36" s="162"/>
      <c r="M36" s="162">
        <v>462.62</v>
      </c>
      <c r="N36" s="162"/>
      <c r="O36" s="162"/>
      <c r="P36" s="162"/>
      <c r="Q36" s="162"/>
      <c r="R36" s="164">
        <f t="shared" si="2"/>
        <v>462.62</v>
      </c>
      <c r="S36" s="162">
        <v>0</v>
      </c>
      <c r="T36" s="200"/>
      <c r="U36" s="199"/>
      <c r="V36" s="199"/>
      <c r="AG36" s="129"/>
      <c r="AH36" s="129"/>
    </row>
    <row r="37" spans="1:34" s="1" customFormat="1">
      <c r="A37" s="220"/>
      <c r="B37" s="271"/>
      <c r="C37" s="270"/>
      <c r="D37" s="238"/>
      <c r="E37" s="258"/>
      <c r="F37" s="261"/>
      <c r="G37" s="278"/>
      <c r="H37" s="135">
        <v>2400419</v>
      </c>
      <c r="I37" s="161">
        <v>43343</v>
      </c>
      <c r="J37" s="162">
        <v>4516.97</v>
      </c>
      <c r="K37" s="162">
        <v>4516.97</v>
      </c>
      <c r="L37" s="162"/>
      <c r="M37" s="162">
        <v>4516.97</v>
      </c>
      <c r="N37" s="162"/>
      <c r="O37" s="162"/>
      <c r="P37" s="162"/>
      <c r="Q37" s="162"/>
      <c r="R37" s="164">
        <f t="shared" si="2"/>
        <v>4516.97</v>
      </c>
      <c r="S37" s="162">
        <v>0</v>
      </c>
      <c r="T37" s="200"/>
      <c r="U37" s="199"/>
      <c r="V37" s="199"/>
      <c r="AG37" s="129"/>
      <c r="AH37" s="129"/>
    </row>
    <row r="38" spans="1:34" s="1" customFormat="1">
      <c r="A38" s="220"/>
      <c r="B38" s="271"/>
      <c r="C38" s="270"/>
      <c r="D38" s="238"/>
      <c r="E38" s="258"/>
      <c r="F38" s="261"/>
      <c r="G38" s="278"/>
      <c r="H38" s="135">
        <v>2400418</v>
      </c>
      <c r="I38" s="161">
        <v>43343</v>
      </c>
      <c r="J38" s="162">
        <v>2470.02</v>
      </c>
      <c r="K38" s="162">
        <v>2470.02</v>
      </c>
      <c r="L38" s="162"/>
      <c r="M38" s="162">
        <v>2470.02</v>
      </c>
      <c r="N38" s="162"/>
      <c r="O38" s="162"/>
      <c r="P38" s="162"/>
      <c r="Q38" s="162"/>
      <c r="R38" s="164">
        <f t="shared" si="2"/>
        <v>2470.02</v>
      </c>
      <c r="S38" s="162">
        <v>0</v>
      </c>
      <c r="T38" s="200"/>
      <c r="U38" s="199"/>
      <c r="V38" s="199"/>
      <c r="AG38" s="129"/>
      <c r="AH38" s="129"/>
    </row>
    <row r="39" spans="1:34" s="1" customFormat="1">
      <c r="A39" s="220"/>
      <c r="B39" s="271"/>
      <c r="C39" s="270"/>
      <c r="D39" s="238"/>
      <c r="E39" s="258"/>
      <c r="F39" s="261"/>
      <c r="G39" s="278"/>
      <c r="H39" s="135">
        <v>2400417</v>
      </c>
      <c r="I39" s="161">
        <v>43343</v>
      </c>
      <c r="J39" s="162">
        <v>4516.97</v>
      </c>
      <c r="K39" s="162">
        <v>4516.97</v>
      </c>
      <c r="L39" s="162"/>
      <c r="M39" s="162">
        <v>4516.97</v>
      </c>
      <c r="N39" s="162"/>
      <c r="O39" s="162"/>
      <c r="P39" s="162"/>
      <c r="Q39" s="162"/>
      <c r="R39" s="164">
        <f t="shared" si="2"/>
        <v>4516.97</v>
      </c>
      <c r="S39" s="162">
        <v>0</v>
      </c>
      <c r="T39" s="200"/>
      <c r="U39" s="199"/>
      <c r="V39" s="199"/>
      <c r="AG39" s="129"/>
      <c r="AH39" s="129"/>
    </row>
    <row r="40" spans="1:34" s="1" customFormat="1">
      <c r="A40" s="220"/>
      <c r="B40" s="271"/>
      <c r="C40" s="270"/>
      <c r="D40" s="238"/>
      <c r="E40" s="258"/>
      <c r="F40" s="261"/>
      <c r="G40" s="278"/>
      <c r="H40" s="135">
        <v>2400416</v>
      </c>
      <c r="I40" s="161">
        <v>43343</v>
      </c>
      <c r="J40" s="162">
        <v>617.51</v>
      </c>
      <c r="K40" s="162">
        <v>617.51</v>
      </c>
      <c r="L40" s="162"/>
      <c r="M40" s="162">
        <v>617.51</v>
      </c>
      <c r="N40" s="162"/>
      <c r="O40" s="162"/>
      <c r="P40" s="162"/>
      <c r="Q40" s="162"/>
      <c r="R40" s="164">
        <f t="shared" si="2"/>
        <v>617.51</v>
      </c>
      <c r="S40" s="162">
        <v>0</v>
      </c>
      <c r="T40" s="200"/>
      <c r="U40" s="199"/>
      <c r="V40" s="199"/>
      <c r="AG40" s="129"/>
      <c r="AH40" s="129"/>
    </row>
    <row r="41" spans="1:34" s="1" customFormat="1">
      <c r="A41" s="220"/>
      <c r="B41" s="271"/>
      <c r="C41" s="270"/>
      <c r="D41" s="238"/>
      <c r="E41" s="258"/>
      <c r="F41" s="261"/>
      <c r="G41" s="278"/>
      <c r="H41" s="135">
        <v>2400414</v>
      </c>
      <c r="I41" s="161">
        <v>43343</v>
      </c>
      <c r="J41" s="162">
        <v>800</v>
      </c>
      <c r="K41" s="162">
        <v>800</v>
      </c>
      <c r="L41" s="162"/>
      <c r="M41" s="162">
        <v>800</v>
      </c>
      <c r="N41" s="162"/>
      <c r="O41" s="162"/>
      <c r="P41" s="162"/>
      <c r="Q41" s="162"/>
      <c r="R41" s="164">
        <f t="shared" si="2"/>
        <v>800</v>
      </c>
      <c r="S41" s="162">
        <v>0</v>
      </c>
      <c r="T41" s="200"/>
      <c r="U41" s="199"/>
      <c r="V41" s="199"/>
      <c r="AG41" s="129"/>
      <c r="AH41" s="129"/>
    </row>
    <row r="42" spans="1:34" s="1" customFormat="1">
      <c r="A42" s="220"/>
      <c r="B42" s="271"/>
      <c r="C42" s="270"/>
      <c r="D42" s="238"/>
      <c r="E42" s="258"/>
      <c r="F42" s="261"/>
      <c r="G42" s="278"/>
      <c r="H42" s="135">
        <v>2400413</v>
      </c>
      <c r="I42" s="161">
        <v>43343</v>
      </c>
      <c r="J42" s="162">
        <v>8135.44</v>
      </c>
      <c r="K42" s="162">
        <v>8135.44</v>
      </c>
      <c r="L42" s="162"/>
      <c r="M42" s="162">
        <v>8135.44</v>
      </c>
      <c r="N42" s="162"/>
      <c r="O42" s="162"/>
      <c r="P42" s="162"/>
      <c r="Q42" s="162"/>
      <c r="R42" s="164">
        <f t="shared" si="2"/>
        <v>8135.44</v>
      </c>
      <c r="S42" s="162">
        <v>0</v>
      </c>
      <c r="T42" s="200"/>
      <c r="U42" s="199"/>
      <c r="V42" s="199"/>
      <c r="AG42" s="129"/>
      <c r="AH42" s="129"/>
    </row>
    <row r="43" spans="1:34" s="1" customFormat="1">
      <c r="A43" s="220"/>
      <c r="B43" s="271"/>
      <c r="C43" s="270"/>
      <c r="D43" s="238"/>
      <c r="E43" s="258"/>
      <c r="F43" s="261"/>
      <c r="G43" s="278"/>
      <c r="H43" s="135">
        <v>2400412</v>
      </c>
      <c r="I43" s="161">
        <v>43343</v>
      </c>
      <c r="J43" s="162">
        <v>5439.17</v>
      </c>
      <c r="K43" s="162">
        <v>5439.17</v>
      </c>
      <c r="L43" s="162"/>
      <c r="M43" s="162">
        <v>5439.17</v>
      </c>
      <c r="N43" s="162"/>
      <c r="O43" s="162"/>
      <c r="P43" s="162"/>
      <c r="Q43" s="162"/>
      <c r="R43" s="164">
        <f t="shared" si="2"/>
        <v>5439.17</v>
      </c>
      <c r="S43" s="162">
        <v>0</v>
      </c>
      <c r="T43" s="198"/>
      <c r="U43" s="199"/>
      <c r="V43" s="199"/>
      <c r="AG43" s="129"/>
      <c r="AH43" s="129"/>
    </row>
    <row r="44" spans="1:34" s="1" customFormat="1">
      <c r="A44" s="220"/>
      <c r="B44" s="271"/>
      <c r="C44" s="270"/>
      <c r="D44" s="238"/>
      <c r="E44" s="258"/>
      <c r="F44" s="261"/>
      <c r="G44" s="278"/>
      <c r="H44" s="135">
        <v>2400415</v>
      </c>
      <c r="I44" s="161">
        <v>43343</v>
      </c>
      <c r="J44" s="162">
        <v>14609.6</v>
      </c>
      <c r="K44" s="162">
        <v>14609.6</v>
      </c>
      <c r="L44" s="162"/>
      <c r="M44" s="162">
        <v>14609.6</v>
      </c>
      <c r="N44" s="162"/>
      <c r="O44" s="162"/>
      <c r="P44" s="162"/>
      <c r="Q44" s="162"/>
      <c r="R44" s="164">
        <f t="shared" si="2"/>
        <v>14609.6</v>
      </c>
      <c r="S44" s="162">
        <v>0</v>
      </c>
      <c r="T44" s="198"/>
      <c r="U44" s="199"/>
      <c r="V44" s="199"/>
      <c r="AG44" s="129"/>
      <c r="AH44" s="129"/>
    </row>
    <row r="45" spans="1:34" s="1" customFormat="1">
      <c r="A45" s="220"/>
      <c r="B45" s="271"/>
      <c r="C45" s="270"/>
      <c r="D45" s="238"/>
      <c r="E45" s="258"/>
      <c r="F45" s="261"/>
      <c r="G45" s="278"/>
      <c r="H45" s="135">
        <v>2400411</v>
      </c>
      <c r="I45" s="161">
        <v>43343</v>
      </c>
      <c r="J45" s="162">
        <v>14226.81</v>
      </c>
      <c r="K45" s="162">
        <v>14226.81</v>
      </c>
      <c r="L45" s="162"/>
      <c r="M45" s="162">
        <v>14226.81</v>
      </c>
      <c r="N45" s="162"/>
      <c r="O45" s="162"/>
      <c r="P45" s="162"/>
      <c r="Q45" s="162"/>
      <c r="R45" s="164">
        <f t="shared" si="2"/>
        <v>14226.81</v>
      </c>
      <c r="S45" s="162">
        <v>0</v>
      </c>
      <c r="T45" s="198"/>
      <c r="U45" s="199"/>
      <c r="V45" s="199"/>
      <c r="AG45" s="129"/>
      <c r="AH45" s="129"/>
    </row>
    <row r="46" spans="1:34" s="1" customFormat="1">
      <c r="A46" s="220"/>
      <c r="B46" s="271"/>
      <c r="C46" s="270"/>
      <c r="D46" s="238"/>
      <c r="E46" s="258"/>
      <c r="F46" s="261"/>
      <c r="G46" s="278"/>
      <c r="H46" s="135">
        <v>2400410</v>
      </c>
      <c r="I46" s="161">
        <v>43343</v>
      </c>
      <c r="J46" s="162">
        <v>1013.76</v>
      </c>
      <c r="K46" s="162">
        <v>1013.76</v>
      </c>
      <c r="L46" s="162"/>
      <c r="M46" s="162">
        <v>1013.76</v>
      </c>
      <c r="N46" s="162"/>
      <c r="O46" s="162"/>
      <c r="P46" s="162"/>
      <c r="Q46" s="162"/>
      <c r="R46" s="164">
        <f t="shared" si="2"/>
        <v>1013.76</v>
      </c>
      <c r="S46" s="162">
        <v>0</v>
      </c>
      <c r="T46" s="198"/>
      <c r="U46" s="199"/>
      <c r="V46" s="199"/>
      <c r="AG46" s="129"/>
      <c r="AH46" s="129"/>
    </row>
    <row r="47" spans="1:34" s="1" customFormat="1">
      <c r="A47" s="220"/>
      <c r="B47" s="271"/>
      <c r="C47" s="270"/>
      <c r="D47" s="238"/>
      <c r="E47" s="258"/>
      <c r="F47" s="261"/>
      <c r="G47" s="278"/>
      <c r="H47" s="135">
        <v>2400409</v>
      </c>
      <c r="I47" s="161">
        <v>43343</v>
      </c>
      <c r="J47" s="162">
        <v>3425.5</v>
      </c>
      <c r="K47" s="162">
        <v>3425.5</v>
      </c>
      <c r="L47" s="162"/>
      <c r="M47" s="162">
        <v>3425.5</v>
      </c>
      <c r="N47" s="162"/>
      <c r="O47" s="162"/>
      <c r="P47" s="162"/>
      <c r="Q47" s="162"/>
      <c r="R47" s="164">
        <f t="shared" si="2"/>
        <v>3425.5</v>
      </c>
      <c r="S47" s="162">
        <v>0</v>
      </c>
      <c r="T47" s="198"/>
      <c r="U47" s="199"/>
      <c r="V47" s="199"/>
      <c r="AG47" s="129"/>
      <c r="AH47" s="129"/>
    </row>
    <row r="48" spans="1:34" s="1" customFormat="1">
      <c r="A48" s="220"/>
      <c r="B48" s="271"/>
      <c r="C48" s="270"/>
      <c r="D48" s="238"/>
      <c r="E48" s="258"/>
      <c r="F48" s="261"/>
      <c r="G48" s="278"/>
      <c r="H48" s="135">
        <v>2400407</v>
      </c>
      <c r="I48" s="161">
        <v>43343</v>
      </c>
      <c r="J48" s="162">
        <v>3504.62</v>
      </c>
      <c r="K48" s="162">
        <v>3504.62</v>
      </c>
      <c r="L48" s="162"/>
      <c r="M48" s="162">
        <v>3504.62</v>
      </c>
      <c r="N48" s="162"/>
      <c r="O48" s="162"/>
      <c r="P48" s="162"/>
      <c r="Q48" s="162"/>
      <c r="R48" s="164">
        <f t="shared" si="2"/>
        <v>3504.62</v>
      </c>
      <c r="S48" s="162">
        <v>0</v>
      </c>
      <c r="T48" s="198"/>
      <c r="U48" s="199"/>
      <c r="V48" s="199"/>
      <c r="AG48" s="129"/>
      <c r="AH48" s="129"/>
    </row>
    <row r="49" spans="1:34" s="1" customFormat="1">
      <c r="A49" s="220"/>
      <c r="B49" s="271"/>
      <c r="C49" s="270"/>
      <c r="D49" s="238"/>
      <c r="E49" s="258"/>
      <c r="F49" s="261"/>
      <c r="G49" s="278"/>
      <c r="H49" s="135">
        <v>2400406</v>
      </c>
      <c r="I49" s="161">
        <v>43343</v>
      </c>
      <c r="J49" s="162">
        <v>248.86</v>
      </c>
      <c r="K49" s="162">
        <v>248.86</v>
      </c>
      <c r="L49" s="162"/>
      <c r="M49" s="162">
        <v>248.86</v>
      </c>
      <c r="N49" s="162"/>
      <c r="O49" s="162"/>
      <c r="P49" s="162"/>
      <c r="Q49" s="162"/>
      <c r="R49" s="164">
        <f t="shared" si="2"/>
        <v>248.86</v>
      </c>
      <c r="S49" s="162">
        <v>0</v>
      </c>
      <c r="T49" s="198"/>
      <c r="U49" s="199"/>
      <c r="V49" s="199"/>
      <c r="AG49" s="129"/>
      <c r="AH49" s="129"/>
    </row>
    <row r="50" spans="1:34" s="1" customFormat="1">
      <c r="A50" s="220"/>
      <c r="B50" s="271"/>
      <c r="C50" s="270"/>
      <c r="D50" s="238"/>
      <c r="E50" s="258"/>
      <c r="F50" s="261"/>
      <c r="G50" s="278"/>
      <c r="H50" s="135">
        <v>2400405</v>
      </c>
      <c r="I50" s="161">
        <v>43343</v>
      </c>
      <c r="J50" s="162">
        <v>743.4</v>
      </c>
      <c r="K50" s="162">
        <v>743.4</v>
      </c>
      <c r="L50" s="162"/>
      <c r="M50" s="162">
        <v>743.4</v>
      </c>
      <c r="N50" s="162"/>
      <c r="O50" s="162"/>
      <c r="P50" s="162"/>
      <c r="Q50" s="162"/>
      <c r="R50" s="164">
        <f t="shared" si="2"/>
        <v>743.4</v>
      </c>
      <c r="S50" s="162">
        <v>0</v>
      </c>
      <c r="T50" s="198"/>
      <c r="U50" s="199"/>
      <c r="V50" s="199"/>
      <c r="AG50" s="129"/>
      <c r="AH50" s="129"/>
    </row>
    <row r="51" spans="1:34" s="1" customFormat="1">
      <c r="A51" s="220"/>
      <c r="B51" s="271"/>
      <c r="C51" s="270"/>
      <c r="D51" s="238"/>
      <c r="E51" s="258"/>
      <c r="F51" s="261"/>
      <c r="G51" s="278"/>
      <c r="H51" s="135">
        <v>2400402</v>
      </c>
      <c r="I51" s="161">
        <v>43343</v>
      </c>
      <c r="J51" s="162">
        <v>1681.65</v>
      </c>
      <c r="K51" s="162">
        <v>1681.65</v>
      </c>
      <c r="L51" s="162"/>
      <c r="M51" s="162">
        <v>1681.65</v>
      </c>
      <c r="N51" s="162"/>
      <c r="O51" s="162"/>
      <c r="P51" s="162"/>
      <c r="Q51" s="162"/>
      <c r="R51" s="164">
        <f t="shared" si="2"/>
        <v>1681.65</v>
      </c>
      <c r="S51" s="162">
        <v>0</v>
      </c>
      <c r="T51" s="198"/>
      <c r="U51" s="199"/>
      <c r="V51" s="199"/>
      <c r="AG51" s="129"/>
      <c r="AH51" s="129"/>
    </row>
    <row r="52" spans="1:34" s="1" customFormat="1">
      <c r="A52" s="220"/>
      <c r="B52" s="271"/>
      <c r="C52" s="270"/>
      <c r="D52" s="238"/>
      <c r="E52" s="258"/>
      <c r="F52" s="261"/>
      <c r="G52" s="278"/>
      <c r="H52" s="135">
        <v>2400404</v>
      </c>
      <c r="I52" s="161">
        <v>43343</v>
      </c>
      <c r="J52" s="162">
        <v>2705.23</v>
      </c>
      <c r="K52" s="162">
        <v>2705.23</v>
      </c>
      <c r="L52" s="162"/>
      <c r="M52" s="162">
        <v>2705.23</v>
      </c>
      <c r="N52" s="162"/>
      <c r="O52" s="162"/>
      <c r="P52" s="162"/>
      <c r="Q52" s="162"/>
      <c r="R52" s="164">
        <f t="shared" si="2"/>
        <v>2705.23</v>
      </c>
      <c r="S52" s="162">
        <v>0</v>
      </c>
      <c r="T52" s="198"/>
      <c r="U52" s="199"/>
      <c r="V52" s="199"/>
      <c r="AG52" s="129"/>
      <c r="AH52" s="129"/>
    </row>
    <row r="53" spans="1:34" s="1" customFormat="1">
      <c r="A53" s="220"/>
      <c r="B53" s="271"/>
      <c r="C53" s="270"/>
      <c r="D53" s="238"/>
      <c r="E53" s="258"/>
      <c r="F53" s="261"/>
      <c r="G53" s="278"/>
      <c r="H53" s="135">
        <v>2400403</v>
      </c>
      <c r="I53" s="161">
        <v>43343</v>
      </c>
      <c r="J53" s="162">
        <v>242</v>
      </c>
      <c r="K53" s="162">
        <v>242</v>
      </c>
      <c r="L53" s="162"/>
      <c r="M53" s="162">
        <v>242</v>
      </c>
      <c r="N53" s="162"/>
      <c r="O53" s="162"/>
      <c r="P53" s="162"/>
      <c r="Q53" s="162"/>
      <c r="R53" s="164">
        <f t="shared" si="2"/>
        <v>242</v>
      </c>
      <c r="S53" s="162">
        <v>0</v>
      </c>
      <c r="T53" s="198"/>
      <c r="U53" s="199"/>
      <c r="V53" s="199"/>
      <c r="AG53" s="129"/>
      <c r="AH53" s="129"/>
    </row>
    <row r="54" spans="1:34" s="1" customFormat="1">
      <c r="A54" s="220"/>
      <c r="B54" s="271"/>
      <c r="C54" s="270"/>
      <c r="D54" s="238"/>
      <c r="E54" s="258"/>
      <c r="F54" s="261"/>
      <c r="G54" s="278"/>
      <c r="H54" s="135">
        <v>2400401</v>
      </c>
      <c r="I54" s="161">
        <v>43343</v>
      </c>
      <c r="J54" s="162">
        <v>553.97</v>
      </c>
      <c r="K54" s="162">
        <v>553.97</v>
      </c>
      <c r="L54" s="162"/>
      <c r="M54" s="162">
        <v>553.97</v>
      </c>
      <c r="N54" s="162"/>
      <c r="O54" s="162"/>
      <c r="P54" s="162"/>
      <c r="Q54" s="162"/>
      <c r="R54" s="164">
        <f t="shared" si="2"/>
        <v>553.97</v>
      </c>
      <c r="S54" s="162">
        <v>0</v>
      </c>
      <c r="T54" s="198"/>
      <c r="U54" s="199"/>
      <c r="V54" s="199"/>
      <c r="AG54" s="129"/>
      <c r="AH54" s="129"/>
    </row>
    <row r="55" spans="1:34" s="1" customFormat="1">
      <c r="A55" s="220"/>
      <c r="B55" s="271"/>
      <c r="C55" s="270"/>
      <c r="D55" s="238"/>
      <c r="E55" s="258"/>
      <c r="F55" s="261"/>
      <c r="G55" s="278"/>
      <c r="H55" s="135">
        <v>2400400</v>
      </c>
      <c r="I55" s="161">
        <v>43343</v>
      </c>
      <c r="J55" s="162">
        <v>1346.52</v>
      </c>
      <c r="K55" s="162">
        <v>1346.52</v>
      </c>
      <c r="L55" s="162"/>
      <c r="M55" s="162">
        <v>1346.52</v>
      </c>
      <c r="N55" s="162"/>
      <c r="O55" s="162"/>
      <c r="P55" s="162"/>
      <c r="Q55" s="162"/>
      <c r="R55" s="164">
        <f t="shared" si="2"/>
        <v>1346.52</v>
      </c>
      <c r="S55" s="162">
        <v>0</v>
      </c>
      <c r="T55" s="198"/>
      <c r="U55" s="199"/>
      <c r="V55" s="199"/>
      <c r="AG55" s="129"/>
      <c r="AH55" s="129"/>
    </row>
    <row r="56" spans="1:34" s="1" customFormat="1">
      <c r="A56" s="220"/>
      <c r="B56" s="271"/>
      <c r="C56" s="270"/>
      <c r="D56" s="238"/>
      <c r="E56" s="258"/>
      <c r="F56" s="261"/>
      <c r="G56" s="278"/>
      <c r="H56" s="135">
        <v>2400408</v>
      </c>
      <c r="I56" s="161">
        <v>43343</v>
      </c>
      <c r="J56" s="162">
        <v>21501.599999999999</v>
      </c>
      <c r="K56" s="162">
        <v>21501.599999999999</v>
      </c>
      <c r="L56" s="162"/>
      <c r="M56" s="162">
        <v>21501.599999999999</v>
      </c>
      <c r="N56" s="162"/>
      <c r="O56" s="162"/>
      <c r="P56" s="162"/>
      <c r="Q56" s="162"/>
      <c r="R56" s="164">
        <f t="shared" si="2"/>
        <v>21501.599999999999</v>
      </c>
      <c r="S56" s="162">
        <v>0</v>
      </c>
      <c r="T56" s="198"/>
      <c r="U56" s="199"/>
      <c r="V56" s="199"/>
      <c r="AG56" s="129"/>
      <c r="AH56" s="129"/>
    </row>
    <row r="57" spans="1:34" s="1" customFormat="1">
      <c r="A57" s="220"/>
      <c r="B57" s="271"/>
      <c r="C57" s="270"/>
      <c r="D57" s="238"/>
      <c r="E57" s="258"/>
      <c r="F57" s="261"/>
      <c r="G57" s="278"/>
      <c r="H57" s="135">
        <v>2400399</v>
      </c>
      <c r="I57" s="161">
        <v>43343</v>
      </c>
      <c r="J57" s="162">
        <v>3595.75</v>
      </c>
      <c r="K57" s="162">
        <v>3595.75</v>
      </c>
      <c r="L57" s="162"/>
      <c r="M57" s="162">
        <v>3595.75</v>
      </c>
      <c r="N57" s="162"/>
      <c r="O57" s="162"/>
      <c r="P57" s="162"/>
      <c r="Q57" s="162"/>
      <c r="R57" s="164">
        <f t="shared" si="2"/>
        <v>3595.75</v>
      </c>
      <c r="S57" s="162">
        <v>0</v>
      </c>
      <c r="T57" s="198"/>
      <c r="U57" s="199"/>
      <c r="V57" s="199"/>
      <c r="AG57" s="129"/>
      <c r="AH57" s="129"/>
    </row>
    <row r="58" spans="1:34" s="1" customFormat="1">
      <c r="A58" s="220"/>
      <c r="B58" s="271"/>
      <c r="C58" s="270"/>
      <c r="D58" s="238"/>
      <c r="E58" s="258"/>
      <c r="F58" s="261"/>
      <c r="G58" s="278"/>
      <c r="H58" s="135">
        <v>2400398</v>
      </c>
      <c r="I58" s="161">
        <v>43343</v>
      </c>
      <c r="J58" s="162">
        <v>4976.32</v>
      </c>
      <c r="K58" s="162">
        <v>4976.32</v>
      </c>
      <c r="L58" s="162"/>
      <c r="M58" s="162">
        <v>4976.32</v>
      </c>
      <c r="N58" s="162"/>
      <c r="O58" s="162"/>
      <c r="P58" s="162"/>
      <c r="Q58" s="162"/>
      <c r="R58" s="164">
        <f t="shared" si="2"/>
        <v>4976.32</v>
      </c>
      <c r="S58" s="162">
        <v>0</v>
      </c>
      <c r="T58" s="198"/>
      <c r="U58" s="199"/>
      <c r="V58" s="199"/>
      <c r="AG58" s="129"/>
      <c r="AH58" s="129"/>
    </row>
    <row r="59" spans="1:34" s="1" customFormat="1">
      <c r="A59" s="220"/>
      <c r="B59" s="271"/>
      <c r="C59" s="270"/>
      <c r="D59" s="238"/>
      <c r="E59" s="258"/>
      <c r="F59" s="261"/>
      <c r="G59" s="278"/>
      <c r="H59" s="135">
        <v>2400423</v>
      </c>
      <c r="I59" s="161">
        <v>43343</v>
      </c>
      <c r="J59" s="162">
        <v>161.33000000000001</v>
      </c>
      <c r="K59" s="162">
        <v>161.33000000000001</v>
      </c>
      <c r="L59" s="162"/>
      <c r="M59" s="162">
        <v>161.33000000000001</v>
      </c>
      <c r="N59" s="162"/>
      <c r="O59" s="162"/>
      <c r="P59" s="162"/>
      <c r="Q59" s="162"/>
      <c r="R59" s="164">
        <f t="shared" si="2"/>
        <v>0</v>
      </c>
      <c r="S59" s="162">
        <v>161.33000000000001</v>
      </c>
      <c r="T59" s="198"/>
      <c r="U59" s="199"/>
      <c r="V59" s="199"/>
      <c r="AG59" s="129"/>
      <c r="AH59" s="129"/>
    </row>
    <row r="60" spans="1:34" s="1" customFormat="1">
      <c r="A60" s="220"/>
      <c r="B60" s="271"/>
      <c r="C60" s="270"/>
      <c r="D60" s="238"/>
      <c r="E60" s="258"/>
      <c r="F60" s="261"/>
      <c r="G60" s="278"/>
      <c r="H60" s="165">
        <v>1200492</v>
      </c>
      <c r="I60" s="161">
        <v>43343</v>
      </c>
      <c r="J60" s="165">
        <v>8581.57</v>
      </c>
      <c r="K60" s="165">
        <v>8581.57</v>
      </c>
      <c r="L60" s="165"/>
      <c r="M60" s="165">
        <v>8581.57</v>
      </c>
      <c r="N60" s="165"/>
      <c r="O60" s="165"/>
      <c r="P60" s="165"/>
      <c r="Q60" s="165"/>
      <c r="R60" s="164">
        <f t="shared" si="2"/>
        <v>0</v>
      </c>
      <c r="S60" s="165">
        <v>8581.57</v>
      </c>
      <c r="T60" s="198"/>
      <c r="U60" s="199"/>
      <c r="V60" s="199"/>
      <c r="AG60" s="129"/>
      <c r="AH60" s="129"/>
    </row>
    <row r="61" spans="1:34" s="1" customFormat="1">
      <c r="A61" s="26"/>
      <c r="B61" s="27" t="s">
        <v>9</v>
      </c>
      <c r="C61" s="54"/>
      <c r="D61" s="145"/>
      <c r="E61" s="55"/>
      <c r="F61" s="56"/>
      <c r="G61" s="55"/>
      <c r="H61" s="169"/>
      <c r="I61" s="170"/>
      <c r="J61" s="46">
        <f t="shared" ref="J61:AG61" si="3">SUM(J21:J60)</f>
        <v>201989.41</v>
      </c>
      <c r="K61" s="46">
        <f t="shared" si="3"/>
        <v>201989.41</v>
      </c>
      <c r="L61" s="46">
        <f t="shared" si="3"/>
        <v>86223.630000000019</v>
      </c>
      <c r="M61" s="46">
        <f t="shared" si="3"/>
        <v>115765.77999999997</v>
      </c>
      <c r="N61" s="46">
        <f t="shared" si="3"/>
        <v>0</v>
      </c>
      <c r="O61" s="46">
        <f t="shared" si="3"/>
        <v>0</v>
      </c>
      <c r="P61" s="46">
        <f t="shared" si="3"/>
        <v>912.66</v>
      </c>
      <c r="Q61" s="46">
        <f t="shared" si="3"/>
        <v>0</v>
      </c>
      <c r="R61" s="46">
        <f t="shared" si="3"/>
        <v>192333.85</v>
      </c>
      <c r="S61" s="46">
        <f t="shared" si="3"/>
        <v>8742.9</v>
      </c>
      <c r="T61" s="46">
        <f t="shared" si="3"/>
        <v>0</v>
      </c>
      <c r="U61" s="46">
        <f t="shared" si="3"/>
        <v>0</v>
      </c>
      <c r="V61" s="46">
        <f t="shared" si="3"/>
        <v>0</v>
      </c>
      <c r="W61" s="46">
        <f t="shared" si="3"/>
        <v>0</v>
      </c>
      <c r="X61" s="46">
        <f t="shared" si="3"/>
        <v>0</v>
      </c>
      <c r="Y61" s="46">
        <f t="shared" si="3"/>
        <v>0</v>
      </c>
      <c r="Z61" s="46">
        <f t="shared" si="3"/>
        <v>0</v>
      </c>
      <c r="AA61" s="46">
        <f t="shared" si="3"/>
        <v>0</v>
      </c>
      <c r="AB61" s="46">
        <f t="shared" si="3"/>
        <v>0</v>
      </c>
      <c r="AC61" s="46">
        <f t="shared" si="3"/>
        <v>0</v>
      </c>
      <c r="AD61" s="46">
        <f t="shared" si="3"/>
        <v>0</v>
      </c>
      <c r="AE61" s="46">
        <f t="shared" si="3"/>
        <v>0</v>
      </c>
      <c r="AF61" s="46">
        <f t="shared" si="3"/>
        <v>0</v>
      </c>
      <c r="AG61" s="46">
        <f t="shared" si="3"/>
        <v>0</v>
      </c>
      <c r="AH61" s="129"/>
    </row>
    <row r="62" spans="1:34" s="1" customFormat="1" ht="15" customHeight="1">
      <c r="A62" s="225">
        <v>3</v>
      </c>
      <c r="B62" s="223" t="s">
        <v>47</v>
      </c>
      <c r="C62" s="239" t="s">
        <v>26</v>
      </c>
      <c r="D62" s="225">
        <v>214</v>
      </c>
      <c r="E62" s="227" t="s">
        <v>12</v>
      </c>
      <c r="F62" s="227" t="s">
        <v>26</v>
      </c>
      <c r="G62" s="245" t="s">
        <v>46</v>
      </c>
      <c r="H62" s="166">
        <v>320180756</v>
      </c>
      <c r="I62" s="161">
        <v>43312</v>
      </c>
      <c r="J62" s="164">
        <v>10579.06</v>
      </c>
      <c r="K62" s="164">
        <v>10579.06</v>
      </c>
      <c r="L62" s="164">
        <v>10579.06</v>
      </c>
      <c r="M62" s="164"/>
      <c r="N62" s="164"/>
      <c r="O62" s="164"/>
      <c r="P62" s="164"/>
      <c r="Q62" s="164"/>
      <c r="R62" s="164">
        <f>J62-N62-O62-S62-M62</f>
        <v>10579.06</v>
      </c>
      <c r="S62" s="164">
        <v>0</v>
      </c>
      <c r="T62" s="200">
        <v>7410.31</v>
      </c>
      <c r="U62" s="199" t="s">
        <v>114</v>
      </c>
      <c r="V62" s="199" t="s">
        <v>94</v>
      </c>
      <c r="AG62" s="129"/>
      <c r="AH62" s="129"/>
    </row>
    <row r="63" spans="1:34" s="1" customFormat="1" ht="15" customHeight="1">
      <c r="A63" s="220"/>
      <c r="B63" s="224"/>
      <c r="C63" s="240"/>
      <c r="D63" s="220"/>
      <c r="E63" s="228"/>
      <c r="F63" s="228"/>
      <c r="G63" s="246"/>
      <c r="H63" s="166">
        <v>320180762</v>
      </c>
      <c r="I63" s="161">
        <v>43312</v>
      </c>
      <c r="J63" s="164">
        <v>3168.48</v>
      </c>
      <c r="K63" s="164">
        <v>3168.48</v>
      </c>
      <c r="L63" s="164">
        <v>3168.48</v>
      </c>
      <c r="M63" s="164"/>
      <c r="N63" s="164"/>
      <c r="O63" s="164"/>
      <c r="P63" s="164"/>
      <c r="Q63" s="164"/>
      <c r="R63" s="164">
        <f>J63-N63-O63-S63-M63</f>
        <v>3168.48</v>
      </c>
      <c r="S63" s="164">
        <v>0</v>
      </c>
      <c r="T63" s="200"/>
      <c r="U63" s="199"/>
      <c r="V63" s="199"/>
      <c r="AG63" s="129"/>
      <c r="AH63" s="129"/>
    </row>
    <row r="64" spans="1:34" s="1" customFormat="1" ht="15" customHeight="1">
      <c r="A64" s="220"/>
      <c r="B64" s="224"/>
      <c r="C64" s="240"/>
      <c r="D64" s="220"/>
      <c r="E64" s="228"/>
      <c r="F64" s="228"/>
      <c r="G64" s="246"/>
      <c r="H64" s="166">
        <v>320180838</v>
      </c>
      <c r="I64" s="161">
        <v>43312</v>
      </c>
      <c r="J64" s="164">
        <v>3313.32</v>
      </c>
      <c r="K64" s="164">
        <v>3313.32</v>
      </c>
      <c r="L64" s="164">
        <v>3313.32</v>
      </c>
      <c r="M64" s="162"/>
      <c r="N64" s="162"/>
      <c r="O64" s="162"/>
      <c r="P64" s="162"/>
      <c r="Q64" s="162"/>
      <c r="R64" s="164">
        <f>J64-N64-O64-S64-M64</f>
        <v>3313.32</v>
      </c>
      <c r="S64" s="164">
        <v>0</v>
      </c>
      <c r="T64" s="200"/>
      <c r="U64" s="199"/>
      <c r="V64" s="199"/>
      <c r="AG64" s="129"/>
      <c r="AH64" s="129"/>
    </row>
    <row r="65" spans="1:34" s="1" customFormat="1" ht="15.75" customHeight="1">
      <c r="A65" s="220"/>
      <c r="B65" s="224"/>
      <c r="C65" s="240"/>
      <c r="D65" s="220"/>
      <c r="E65" s="228"/>
      <c r="F65" s="228"/>
      <c r="G65" s="246"/>
      <c r="H65" s="166">
        <v>320180907</v>
      </c>
      <c r="I65" s="161">
        <v>43343</v>
      </c>
      <c r="J65" s="164">
        <v>16933.12</v>
      </c>
      <c r="K65" s="164">
        <v>16933.12</v>
      </c>
      <c r="L65" s="164"/>
      <c r="M65" s="164">
        <v>16933.12</v>
      </c>
      <c r="N65" s="164"/>
      <c r="O65" s="164"/>
      <c r="P65" s="164"/>
      <c r="Q65" s="164"/>
      <c r="R65" s="164">
        <f>J65-N65-O65-S65</f>
        <v>0</v>
      </c>
      <c r="S65" s="164">
        <v>16933.12</v>
      </c>
      <c r="T65" s="200"/>
      <c r="U65" s="199"/>
      <c r="V65" s="199"/>
      <c r="AG65" s="129"/>
      <c r="AH65" s="129"/>
    </row>
    <row r="66" spans="1:34" s="1" customFormat="1" ht="15" customHeight="1">
      <c r="A66" s="220"/>
      <c r="B66" s="224"/>
      <c r="C66" s="240"/>
      <c r="D66" s="220"/>
      <c r="E66" s="228"/>
      <c r="F66" s="228"/>
      <c r="G66" s="246"/>
      <c r="H66" s="166">
        <v>320181009</v>
      </c>
      <c r="I66" s="161">
        <v>43343</v>
      </c>
      <c r="J66" s="164">
        <v>5018.9399999999996</v>
      </c>
      <c r="K66" s="164">
        <v>5018.9399999999996</v>
      </c>
      <c r="L66" s="164"/>
      <c r="M66" s="164">
        <v>5018.9399999999996</v>
      </c>
      <c r="N66" s="164"/>
      <c r="O66" s="164"/>
      <c r="P66" s="164"/>
      <c r="Q66" s="164"/>
      <c r="R66" s="164">
        <v>438.36</v>
      </c>
      <c r="S66" s="164">
        <v>4580.58</v>
      </c>
      <c r="T66" s="200"/>
      <c r="U66" s="199"/>
      <c r="V66" s="199"/>
      <c r="AG66" s="129"/>
      <c r="AH66" s="129"/>
    </row>
    <row r="67" spans="1:34" s="1" customFormat="1" ht="15" customHeight="1">
      <c r="A67" s="220"/>
      <c r="B67" s="224"/>
      <c r="C67" s="240"/>
      <c r="D67" s="220"/>
      <c r="E67" s="228"/>
      <c r="F67" s="228"/>
      <c r="G67" s="246"/>
      <c r="H67" s="166">
        <v>320181025</v>
      </c>
      <c r="I67" s="161">
        <v>43343</v>
      </c>
      <c r="J67" s="164">
        <v>20271.88</v>
      </c>
      <c r="K67" s="164">
        <v>20271.88</v>
      </c>
      <c r="L67" s="164"/>
      <c r="M67" s="164">
        <v>20271.88</v>
      </c>
      <c r="N67" s="162"/>
      <c r="O67" s="162"/>
      <c r="P67" s="162"/>
      <c r="Q67" s="162"/>
      <c r="R67" s="164">
        <f>J67-N67-O67-S67</f>
        <v>0</v>
      </c>
      <c r="S67" s="164">
        <v>20271.88</v>
      </c>
      <c r="T67" s="200"/>
      <c r="U67" s="199"/>
      <c r="V67" s="199"/>
      <c r="AG67" s="129"/>
      <c r="AH67" s="129"/>
    </row>
    <row r="68" spans="1:34" s="1" customFormat="1">
      <c r="A68" s="220"/>
      <c r="B68" s="224"/>
      <c r="C68" s="240"/>
      <c r="D68" s="220"/>
      <c r="E68" s="228"/>
      <c r="F68" s="228"/>
      <c r="G68" s="246"/>
      <c r="H68" s="166">
        <v>320181040</v>
      </c>
      <c r="I68" s="161">
        <v>43343</v>
      </c>
      <c r="J68" s="129">
        <v>3168.48</v>
      </c>
      <c r="K68" s="129">
        <v>3168.48</v>
      </c>
      <c r="L68" s="129"/>
      <c r="M68" s="129">
        <v>3168.48</v>
      </c>
      <c r="N68" s="129"/>
      <c r="O68" s="129"/>
      <c r="P68" s="129"/>
      <c r="Q68" s="129"/>
      <c r="R68" s="164">
        <f>J68-N68-O68-S68</f>
        <v>0</v>
      </c>
      <c r="S68" s="129">
        <v>3168.48</v>
      </c>
      <c r="T68" s="198">
        <v>30834.38</v>
      </c>
      <c r="U68" s="199" t="s">
        <v>115</v>
      </c>
      <c r="V68" s="199" t="s">
        <v>116</v>
      </c>
      <c r="AG68" s="129"/>
      <c r="AH68" s="129"/>
    </row>
    <row r="69" spans="1:34" s="1" customFormat="1">
      <c r="A69" s="139"/>
      <c r="B69" s="23" t="s">
        <v>9</v>
      </c>
      <c r="C69" s="148"/>
      <c r="D69" s="139"/>
      <c r="E69" s="149"/>
      <c r="F69" s="141"/>
      <c r="G69" s="149"/>
      <c r="H69" s="171"/>
      <c r="I69" s="172"/>
      <c r="J69" s="130">
        <f>SUM(J62:J68)</f>
        <v>62453.280000000006</v>
      </c>
      <c r="K69" s="130">
        <f>SUM(K62:K68)</f>
        <v>62453.280000000006</v>
      </c>
      <c r="L69" s="130">
        <f t="shared" ref="L69:S69" si="4">SUM(L62:L68)</f>
        <v>17060.86</v>
      </c>
      <c r="M69" s="130">
        <f t="shared" si="4"/>
        <v>45392.420000000006</v>
      </c>
      <c r="N69" s="130">
        <f t="shared" si="4"/>
        <v>0</v>
      </c>
      <c r="O69" s="130">
        <f t="shared" si="4"/>
        <v>0</v>
      </c>
      <c r="P69" s="130">
        <f t="shared" si="4"/>
        <v>0</v>
      </c>
      <c r="Q69" s="130">
        <f t="shared" si="4"/>
        <v>0</v>
      </c>
      <c r="R69" s="130">
        <f t="shared" si="4"/>
        <v>17499.22</v>
      </c>
      <c r="S69" s="130">
        <f t="shared" si="4"/>
        <v>44954.060000000005</v>
      </c>
      <c r="T69" s="45">
        <f t="shared" ref="T69:AF69" si="5">SUM(T62:T68)</f>
        <v>38244.69</v>
      </c>
      <c r="U69" s="45">
        <f t="shared" si="5"/>
        <v>0</v>
      </c>
      <c r="V69" s="45">
        <f t="shared" si="5"/>
        <v>0</v>
      </c>
      <c r="W69" s="45">
        <f t="shared" si="5"/>
        <v>0</v>
      </c>
      <c r="X69" s="45">
        <f t="shared" si="5"/>
        <v>0</v>
      </c>
      <c r="Y69" s="45">
        <f t="shared" si="5"/>
        <v>0</v>
      </c>
      <c r="Z69" s="45">
        <f t="shared" si="5"/>
        <v>0</v>
      </c>
      <c r="AA69" s="45">
        <f t="shared" si="5"/>
        <v>0</v>
      </c>
      <c r="AB69" s="45">
        <f t="shared" si="5"/>
        <v>0</v>
      </c>
      <c r="AC69" s="45">
        <f t="shared" si="5"/>
        <v>0</v>
      </c>
      <c r="AD69" s="45">
        <f t="shared" si="5"/>
        <v>0</v>
      </c>
      <c r="AE69" s="45">
        <f t="shared" si="5"/>
        <v>0</v>
      </c>
      <c r="AF69" s="188">
        <f t="shared" si="5"/>
        <v>0</v>
      </c>
      <c r="AG69" s="129"/>
      <c r="AH69" s="129"/>
    </row>
    <row r="70" spans="1:34" s="1" customFormat="1" ht="15" customHeight="1">
      <c r="A70" s="225">
        <v>4</v>
      </c>
      <c r="B70" s="223" t="s">
        <v>45</v>
      </c>
      <c r="C70" s="227" t="s">
        <v>39</v>
      </c>
      <c r="D70" s="232">
        <v>230</v>
      </c>
      <c r="E70" s="229" t="s">
        <v>12</v>
      </c>
      <c r="F70" s="227" t="s">
        <v>39</v>
      </c>
      <c r="G70" s="245" t="s">
        <v>44</v>
      </c>
      <c r="H70" s="135">
        <v>1441</v>
      </c>
      <c r="I70" s="161">
        <v>43312</v>
      </c>
      <c r="J70" s="162">
        <v>2093.6999999999998</v>
      </c>
      <c r="K70" s="162">
        <v>2093.6999999999998</v>
      </c>
      <c r="L70" s="162">
        <v>2093.6999999999998</v>
      </c>
      <c r="M70" s="135"/>
      <c r="N70" s="135"/>
      <c r="O70" s="135"/>
      <c r="P70" s="135"/>
      <c r="Q70" s="135"/>
      <c r="R70" s="164">
        <f>J70-N70-O70-S70-M70</f>
        <v>2093.6999999999998</v>
      </c>
      <c r="S70" s="162">
        <v>0</v>
      </c>
      <c r="T70" s="200">
        <v>3290.1</v>
      </c>
      <c r="U70" s="199" t="s">
        <v>110</v>
      </c>
      <c r="V70" s="199" t="s">
        <v>94</v>
      </c>
      <c r="AG70" s="129"/>
      <c r="AH70" s="129"/>
    </row>
    <row r="71" spans="1:34" s="1" customFormat="1">
      <c r="A71" s="220"/>
      <c r="B71" s="224"/>
      <c r="C71" s="228"/>
      <c r="D71" s="231"/>
      <c r="E71" s="230"/>
      <c r="F71" s="228"/>
      <c r="G71" s="246"/>
      <c r="H71" s="135">
        <v>1442</v>
      </c>
      <c r="I71" s="161">
        <v>43312</v>
      </c>
      <c r="J71" s="173">
        <v>2198.42</v>
      </c>
      <c r="K71" s="173">
        <v>2198.42</v>
      </c>
      <c r="L71" s="173">
        <v>2198.42</v>
      </c>
      <c r="M71" s="173"/>
      <c r="N71" s="173"/>
      <c r="O71" s="173"/>
      <c r="P71" s="173"/>
      <c r="Q71" s="173"/>
      <c r="R71" s="164">
        <f>J71-N71-O71-S71-M71</f>
        <v>2198.42</v>
      </c>
      <c r="S71" s="162">
        <v>0</v>
      </c>
      <c r="AC71" s="200">
        <v>2392.8000000000002</v>
      </c>
      <c r="AD71" s="199" t="s">
        <v>147</v>
      </c>
      <c r="AE71" s="199" t="s">
        <v>135</v>
      </c>
      <c r="AG71" s="129"/>
      <c r="AH71" s="129"/>
    </row>
    <row r="72" spans="1:34" s="1" customFormat="1">
      <c r="A72" s="220"/>
      <c r="B72" s="224"/>
      <c r="C72" s="228"/>
      <c r="D72" s="231"/>
      <c r="E72" s="230"/>
      <c r="F72" s="228"/>
      <c r="G72" s="246"/>
      <c r="H72" s="135">
        <v>1456</v>
      </c>
      <c r="I72" s="161">
        <v>43343</v>
      </c>
      <c r="J72" s="173">
        <v>1884.36</v>
      </c>
      <c r="K72" s="173">
        <v>1884.36</v>
      </c>
      <c r="M72" s="173">
        <v>1884.36</v>
      </c>
      <c r="N72" s="173"/>
      <c r="O72" s="173"/>
      <c r="P72" s="173"/>
      <c r="Q72" s="173"/>
      <c r="R72" s="173">
        <v>1884.36</v>
      </c>
      <c r="S72" s="173">
        <v>0</v>
      </c>
      <c r="AG72" s="129"/>
      <c r="AH72" s="129"/>
    </row>
    <row r="73" spans="1:34" s="1" customFormat="1">
      <c r="A73" s="220"/>
      <c r="B73" s="224"/>
      <c r="C73" s="228"/>
      <c r="D73" s="231"/>
      <c r="E73" s="230"/>
      <c r="F73" s="228"/>
      <c r="G73" s="246"/>
      <c r="H73" s="135">
        <v>1454</v>
      </c>
      <c r="I73" s="161">
        <v>43343</v>
      </c>
      <c r="J73" s="135">
        <v>3768.72</v>
      </c>
      <c r="K73" s="135">
        <v>3768.72</v>
      </c>
      <c r="L73" s="135"/>
      <c r="M73" s="135">
        <v>3768.72</v>
      </c>
      <c r="N73" s="135"/>
      <c r="O73" s="135"/>
      <c r="P73" s="135"/>
      <c r="Q73" s="135"/>
      <c r="R73" s="135">
        <v>3768.72</v>
      </c>
      <c r="S73" s="173">
        <v>0</v>
      </c>
      <c r="AG73" s="129"/>
      <c r="AH73" s="129"/>
    </row>
    <row r="74" spans="1:34" s="1" customFormat="1">
      <c r="A74" s="139"/>
      <c r="B74" s="23" t="s">
        <v>9</v>
      </c>
      <c r="C74" s="148"/>
      <c r="D74" s="139"/>
      <c r="E74" s="149"/>
      <c r="F74" s="141"/>
      <c r="G74" s="149"/>
      <c r="H74" s="171"/>
      <c r="I74" s="172"/>
      <c r="J74" s="130">
        <f>SUM(J70:J73)</f>
        <v>9945.1999999999989</v>
      </c>
      <c r="K74" s="130">
        <f t="shared" ref="K74:S74" si="6">SUM(K70:K73)</f>
        <v>9945.1999999999989</v>
      </c>
      <c r="L74" s="130">
        <f t="shared" si="6"/>
        <v>4292.12</v>
      </c>
      <c r="M74" s="130">
        <f t="shared" si="6"/>
        <v>5653.08</v>
      </c>
      <c r="N74" s="130">
        <f t="shared" si="6"/>
        <v>0</v>
      </c>
      <c r="O74" s="130">
        <f t="shared" si="6"/>
        <v>0</v>
      </c>
      <c r="P74" s="130">
        <f t="shared" si="6"/>
        <v>0</v>
      </c>
      <c r="Q74" s="130">
        <f t="shared" si="6"/>
        <v>0</v>
      </c>
      <c r="R74" s="130">
        <f t="shared" si="6"/>
        <v>9945.1999999999989</v>
      </c>
      <c r="S74" s="46">
        <f t="shared" si="6"/>
        <v>0</v>
      </c>
      <c r="AG74" s="129"/>
      <c r="AH74" s="129"/>
    </row>
    <row r="75" spans="1:34" s="1" customFormat="1" ht="15" customHeight="1">
      <c r="A75" s="225">
        <v>5</v>
      </c>
      <c r="B75" s="223" t="s">
        <v>43</v>
      </c>
      <c r="C75" s="227" t="s">
        <v>39</v>
      </c>
      <c r="D75" s="225">
        <v>24</v>
      </c>
      <c r="E75" s="227" t="s">
        <v>12</v>
      </c>
      <c r="F75" s="227" t="s">
        <v>39</v>
      </c>
      <c r="G75" s="245" t="s">
        <v>42</v>
      </c>
      <c r="H75" s="169">
        <v>91832</v>
      </c>
      <c r="I75" s="161">
        <v>43325</v>
      </c>
      <c r="J75" s="164">
        <v>14116.9</v>
      </c>
      <c r="K75" s="164">
        <v>14116.9</v>
      </c>
      <c r="L75" s="164"/>
      <c r="M75" s="164">
        <v>14116.9</v>
      </c>
      <c r="N75" s="174"/>
      <c r="O75" s="174"/>
      <c r="P75" s="174"/>
      <c r="Q75" s="174"/>
      <c r="R75" s="164">
        <f>J75-N75-O75-S75</f>
        <v>0</v>
      </c>
      <c r="S75" s="164">
        <v>14116.9</v>
      </c>
      <c r="AG75" s="129"/>
      <c r="AH75" s="129"/>
    </row>
    <row r="76" spans="1:34" s="1" customFormat="1">
      <c r="A76" s="220"/>
      <c r="B76" s="224"/>
      <c r="C76" s="228"/>
      <c r="D76" s="220"/>
      <c r="E76" s="228"/>
      <c r="F76" s="228"/>
      <c r="G76" s="246"/>
      <c r="H76" s="169">
        <v>91741</v>
      </c>
      <c r="I76" s="161">
        <v>43343</v>
      </c>
      <c r="J76" s="135">
        <v>1008.35</v>
      </c>
      <c r="K76" s="135">
        <v>1008.35</v>
      </c>
      <c r="L76" s="135"/>
      <c r="M76" s="135">
        <v>1008.35</v>
      </c>
      <c r="N76" s="135"/>
      <c r="O76" s="135"/>
      <c r="P76" s="135"/>
      <c r="Q76" s="135"/>
      <c r="R76" s="164">
        <f>J76-N76-O76-S76</f>
        <v>0</v>
      </c>
      <c r="S76" s="135">
        <v>1008.35</v>
      </c>
      <c r="T76" s="200"/>
      <c r="U76" s="199"/>
      <c r="V76" s="199"/>
      <c r="AG76" s="129"/>
      <c r="AH76" s="129"/>
    </row>
    <row r="77" spans="1:34" s="1" customFormat="1">
      <c r="A77" s="220"/>
      <c r="B77" s="224"/>
      <c r="C77" s="228"/>
      <c r="D77" s="220"/>
      <c r="E77" s="228"/>
      <c r="F77" s="228"/>
      <c r="G77" s="246"/>
      <c r="H77" s="169">
        <v>91833</v>
      </c>
      <c r="I77" s="161">
        <v>43343</v>
      </c>
      <c r="J77" s="175">
        <v>10083.5</v>
      </c>
      <c r="K77" s="175">
        <v>10083.5</v>
      </c>
      <c r="L77" s="175"/>
      <c r="M77" s="175">
        <v>10083.5</v>
      </c>
      <c r="N77" s="130"/>
      <c r="O77" s="130"/>
      <c r="P77" s="130"/>
      <c r="Q77" s="130"/>
      <c r="R77" s="164">
        <f>J77-N77-O77-S77</f>
        <v>0</v>
      </c>
      <c r="S77" s="175">
        <v>10083.5</v>
      </c>
      <c r="T77" s="200"/>
      <c r="U77" s="199"/>
      <c r="V77" s="199"/>
      <c r="AG77" s="129"/>
      <c r="AH77" s="129"/>
    </row>
    <row r="78" spans="1:34" s="1" customFormat="1">
      <c r="A78" s="220"/>
      <c r="B78" s="224"/>
      <c r="C78" s="228"/>
      <c r="D78" s="220"/>
      <c r="E78" s="228"/>
      <c r="F78" s="228"/>
      <c r="G78" s="246"/>
      <c r="H78" s="169"/>
      <c r="I78" s="161"/>
      <c r="J78" s="164"/>
      <c r="K78" s="164"/>
      <c r="L78" s="164"/>
      <c r="M78" s="164"/>
      <c r="N78" s="174"/>
      <c r="O78" s="174"/>
      <c r="P78" s="174"/>
      <c r="Q78" s="174"/>
      <c r="R78" s="164"/>
      <c r="S78" s="164"/>
      <c r="AG78" s="129"/>
      <c r="AH78" s="129"/>
    </row>
    <row r="79" spans="1:34" s="1" customFormat="1">
      <c r="A79" s="220"/>
      <c r="B79" s="224"/>
      <c r="C79" s="228"/>
      <c r="D79" s="220"/>
      <c r="E79" s="228"/>
      <c r="F79" s="228"/>
      <c r="G79" s="246"/>
      <c r="H79" s="169"/>
      <c r="I79" s="161"/>
      <c r="J79" s="164"/>
      <c r="K79" s="164"/>
      <c r="L79" s="164"/>
      <c r="M79" s="164"/>
      <c r="N79" s="174"/>
      <c r="O79" s="174"/>
      <c r="P79" s="174"/>
      <c r="Q79" s="174"/>
      <c r="R79" s="164"/>
      <c r="S79" s="164"/>
      <c r="AG79" s="129"/>
      <c r="AH79" s="129"/>
    </row>
    <row r="80" spans="1:34" s="1" customFormat="1">
      <c r="A80" s="139"/>
      <c r="B80" s="23" t="s">
        <v>9</v>
      </c>
      <c r="C80" s="148"/>
      <c r="D80" s="139"/>
      <c r="E80" s="57"/>
      <c r="F80" s="141"/>
      <c r="G80" s="149"/>
      <c r="H80" s="171"/>
      <c r="I80" s="172"/>
      <c r="J80" s="130">
        <f t="shared" ref="J80:AF80" si="7">SUM(J75:J79)</f>
        <v>25208.75</v>
      </c>
      <c r="K80" s="130">
        <f t="shared" si="7"/>
        <v>25208.75</v>
      </c>
      <c r="L80" s="130">
        <f t="shared" si="7"/>
        <v>0</v>
      </c>
      <c r="M80" s="130">
        <f t="shared" si="7"/>
        <v>25208.75</v>
      </c>
      <c r="N80" s="130">
        <f t="shared" si="7"/>
        <v>0</v>
      </c>
      <c r="O80" s="130">
        <f t="shared" si="7"/>
        <v>0</v>
      </c>
      <c r="P80" s="130">
        <f t="shared" si="7"/>
        <v>0</v>
      </c>
      <c r="Q80" s="130">
        <f t="shared" si="7"/>
        <v>0</v>
      </c>
      <c r="R80" s="130">
        <f t="shared" si="7"/>
        <v>0</v>
      </c>
      <c r="S80" s="130">
        <f t="shared" si="7"/>
        <v>25208.75</v>
      </c>
      <c r="T80" s="45">
        <f t="shared" si="7"/>
        <v>0</v>
      </c>
      <c r="U80" s="45">
        <f t="shared" si="7"/>
        <v>0</v>
      </c>
      <c r="V80" s="45">
        <f t="shared" si="7"/>
        <v>0</v>
      </c>
      <c r="W80" s="45">
        <f t="shared" si="7"/>
        <v>0</v>
      </c>
      <c r="X80" s="45">
        <f t="shared" si="7"/>
        <v>0</v>
      </c>
      <c r="Y80" s="45">
        <f t="shared" si="7"/>
        <v>0</v>
      </c>
      <c r="Z80" s="45">
        <f t="shared" si="7"/>
        <v>0</v>
      </c>
      <c r="AA80" s="45">
        <f t="shared" si="7"/>
        <v>0</v>
      </c>
      <c r="AB80" s="45">
        <f t="shared" si="7"/>
        <v>0</v>
      </c>
      <c r="AC80" s="45">
        <f t="shared" si="7"/>
        <v>0</v>
      </c>
      <c r="AD80" s="45">
        <f t="shared" si="7"/>
        <v>0</v>
      </c>
      <c r="AE80" s="45">
        <f t="shared" si="7"/>
        <v>0</v>
      </c>
      <c r="AF80" s="188">
        <f t="shared" si="7"/>
        <v>0</v>
      </c>
      <c r="AG80" s="129"/>
      <c r="AH80" s="129"/>
    </row>
    <row r="81" spans="1:34" s="1" customFormat="1" ht="15" customHeight="1">
      <c r="A81" s="225">
        <v>6</v>
      </c>
      <c r="B81" s="223" t="s">
        <v>41</v>
      </c>
      <c r="C81" s="239" t="s">
        <v>11</v>
      </c>
      <c r="D81" s="225">
        <v>215</v>
      </c>
      <c r="E81" s="260" t="s">
        <v>12</v>
      </c>
      <c r="F81" s="227" t="s">
        <v>11</v>
      </c>
      <c r="G81" s="245" t="s">
        <v>40</v>
      </c>
      <c r="H81" s="169">
        <v>1458504</v>
      </c>
      <c r="I81" s="161">
        <v>43312</v>
      </c>
      <c r="J81" s="164">
        <v>9075.15</v>
      </c>
      <c r="K81" s="164">
        <v>9075.15</v>
      </c>
      <c r="L81" s="164">
        <v>9075.15</v>
      </c>
      <c r="M81" s="164"/>
      <c r="N81" s="164"/>
      <c r="O81" s="164"/>
      <c r="P81" s="164"/>
      <c r="Q81" s="164"/>
      <c r="R81" s="164">
        <f>J81-N81-O81-S81</f>
        <v>9075.15</v>
      </c>
      <c r="S81" s="164">
        <v>0</v>
      </c>
      <c r="T81" s="200"/>
      <c r="U81" s="199"/>
      <c r="V81" s="199"/>
      <c r="AG81" s="129"/>
      <c r="AH81" s="129"/>
    </row>
    <row r="82" spans="1:34" s="1" customFormat="1">
      <c r="A82" s="220"/>
      <c r="B82" s="224"/>
      <c r="C82" s="240"/>
      <c r="D82" s="220"/>
      <c r="E82" s="252"/>
      <c r="F82" s="228"/>
      <c r="G82" s="246"/>
      <c r="H82" s="169">
        <v>1458505</v>
      </c>
      <c r="I82" s="161">
        <v>43312</v>
      </c>
      <c r="J82" s="164">
        <v>6812.89</v>
      </c>
      <c r="K82" s="164">
        <v>6812.89</v>
      </c>
      <c r="L82" s="164">
        <v>6812.89</v>
      </c>
      <c r="M82" s="164"/>
      <c r="N82" s="164"/>
      <c r="O82" s="164"/>
      <c r="P82" s="164"/>
      <c r="Q82" s="164"/>
      <c r="R82" s="164">
        <f>J82-N82-O82-S82</f>
        <v>6812.89</v>
      </c>
      <c r="S82" s="164">
        <v>0</v>
      </c>
      <c r="T82" s="200">
        <v>12652.51</v>
      </c>
      <c r="U82" s="199" t="s">
        <v>106</v>
      </c>
      <c r="V82" s="199" t="s">
        <v>94</v>
      </c>
      <c r="AC82" s="200">
        <v>22385.21</v>
      </c>
      <c r="AD82" s="199" t="s">
        <v>141</v>
      </c>
      <c r="AE82" s="199" t="s">
        <v>135</v>
      </c>
      <c r="AG82" s="129"/>
      <c r="AH82" s="129"/>
    </row>
    <row r="83" spans="1:34" s="1" customFormat="1">
      <c r="A83" s="220"/>
      <c r="B83" s="224"/>
      <c r="C83" s="240"/>
      <c r="D83" s="220"/>
      <c r="E83" s="252"/>
      <c r="F83" s="228"/>
      <c r="G83" s="246"/>
      <c r="H83" s="169">
        <v>1462635</v>
      </c>
      <c r="I83" s="161">
        <v>43343</v>
      </c>
      <c r="J83" s="164">
        <v>1946.54</v>
      </c>
      <c r="K83" s="164">
        <v>1946.54</v>
      </c>
      <c r="L83" s="164"/>
      <c r="M83" s="164">
        <v>1946.54</v>
      </c>
      <c r="N83" s="164"/>
      <c r="O83" s="164"/>
      <c r="P83" s="164"/>
      <c r="Q83" s="164"/>
      <c r="R83" s="164">
        <f>J83-N83-O83-S83</f>
        <v>0</v>
      </c>
      <c r="S83" s="164">
        <v>1946.54</v>
      </c>
      <c r="T83" s="201"/>
      <c r="U83" s="202"/>
      <c r="V83" s="202"/>
      <c r="AC83" s="201"/>
      <c r="AD83" s="202"/>
      <c r="AE83" s="202"/>
      <c r="AG83" s="129"/>
      <c r="AH83" s="129"/>
    </row>
    <row r="84" spans="1:34" s="1" customFormat="1">
      <c r="A84" s="220"/>
      <c r="B84" s="224"/>
      <c r="C84" s="240"/>
      <c r="D84" s="220"/>
      <c r="E84" s="252"/>
      <c r="F84" s="228"/>
      <c r="G84" s="246"/>
      <c r="H84" s="169">
        <v>1462638</v>
      </c>
      <c r="I84" s="161">
        <v>43343</v>
      </c>
      <c r="J84" s="164">
        <v>12100.2</v>
      </c>
      <c r="K84" s="164">
        <v>12100.2</v>
      </c>
      <c r="L84" s="164"/>
      <c r="M84" s="164">
        <v>12100.2</v>
      </c>
      <c r="N84" s="164"/>
      <c r="O84" s="164"/>
      <c r="P84" s="164"/>
      <c r="Q84" s="164"/>
      <c r="R84" s="164">
        <f>J84-N84-O84-S84</f>
        <v>0</v>
      </c>
      <c r="S84" s="164">
        <v>12100.2</v>
      </c>
      <c r="AG84" s="129"/>
      <c r="AH84" s="129"/>
    </row>
    <row r="85" spans="1:34" s="1" customFormat="1">
      <c r="A85" s="21"/>
      <c r="B85" s="27" t="s">
        <v>9</v>
      </c>
      <c r="C85" s="58"/>
      <c r="D85" s="21"/>
      <c r="E85" s="21"/>
      <c r="F85" s="59"/>
      <c r="G85" s="139"/>
      <c r="H85" s="171"/>
      <c r="I85" s="172"/>
      <c r="J85" s="130">
        <f t="shared" ref="J85:O85" si="8">SUM(J81:J84)</f>
        <v>29934.780000000002</v>
      </c>
      <c r="K85" s="130">
        <f t="shared" si="8"/>
        <v>29934.780000000002</v>
      </c>
      <c r="L85" s="130">
        <f t="shared" si="8"/>
        <v>15888.04</v>
      </c>
      <c r="M85" s="130">
        <f t="shared" si="8"/>
        <v>14046.740000000002</v>
      </c>
      <c r="N85" s="130">
        <f t="shared" si="8"/>
        <v>0</v>
      </c>
      <c r="O85" s="130">
        <f t="shared" si="8"/>
        <v>0</v>
      </c>
      <c r="P85" s="130"/>
      <c r="Q85" s="130">
        <v>0</v>
      </c>
      <c r="R85" s="130">
        <f>SUM(R81:R84)</f>
        <v>15888.04</v>
      </c>
      <c r="S85" s="130">
        <f>SUM(S81:S84)</f>
        <v>14046.740000000002</v>
      </c>
      <c r="AG85" s="129"/>
      <c r="AH85" s="129"/>
    </row>
    <row r="86" spans="1:34" s="1" customFormat="1" ht="15" customHeight="1">
      <c r="A86" s="225">
        <v>7</v>
      </c>
      <c r="B86" s="223" t="s">
        <v>74</v>
      </c>
      <c r="C86" s="221" t="s">
        <v>39</v>
      </c>
      <c r="D86" s="225">
        <v>41</v>
      </c>
      <c r="E86" s="260" t="s">
        <v>12</v>
      </c>
      <c r="F86" s="229" t="s">
        <v>39</v>
      </c>
      <c r="G86" s="227" t="s">
        <v>38</v>
      </c>
      <c r="H86" s="135">
        <v>1116689525</v>
      </c>
      <c r="I86" s="161">
        <v>43312</v>
      </c>
      <c r="J86" s="175">
        <v>3044.4</v>
      </c>
      <c r="K86" s="175">
        <v>3044.4</v>
      </c>
      <c r="L86" s="175">
        <v>3044.4</v>
      </c>
      <c r="M86" s="175"/>
      <c r="N86" s="175"/>
      <c r="O86" s="175"/>
      <c r="P86" s="175"/>
      <c r="Q86" s="175"/>
      <c r="R86" s="164">
        <f>J86-N86-O86-S86</f>
        <v>3044.4</v>
      </c>
      <c r="S86" s="175">
        <v>0</v>
      </c>
      <c r="T86" s="200">
        <v>3044.4</v>
      </c>
      <c r="U86" s="199" t="s">
        <v>126</v>
      </c>
      <c r="V86" s="199" t="s">
        <v>109</v>
      </c>
      <c r="AG86" s="129"/>
      <c r="AH86" s="129"/>
    </row>
    <row r="87" spans="1:34" s="1" customFormat="1">
      <c r="A87" s="220"/>
      <c r="B87" s="224"/>
      <c r="C87" s="222"/>
      <c r="D87" s="220"/>
      <c r="E87" s="252"/>
      <c r="F87" s="230"/>
      <c r="G87" s="228"/>
      <c r="H87" s="135">
        <v>1116695651</v>
      </c>
      <c r="I87" s="161">
        <v>43343</v>
      </c>
      <c r="J87" s="175">
        <v>3044.4</v>
      </c>
      <c r="K87" s="175">
        <v>3044.4</v>
      </c>
      <c r="L87" s="175"/>
      <c r="M87" s="175">
        <v>3044.4</v>
      </c>
      <c r="N87" s="175"/>
      <c r="O87" s="175"/>
      <c r="P87" s="175"/>
      <c r="Q87" s="175"/>
      <c r="R87" s="164">
        <f>J87-N87-O87-S87</f>
        <v>0</v>
      </c>
      <c r="S87" s="175">
        <v>3044.4</v>
      </c>
      <c r="AG87" s="129"/>
      <c r="AH87" s="129"/>
    </row>
    <row r="88" spans="1:34" s="1" customFormat="1">
      <c r="A88" s="220"/>
      <c r="B88" s="224"/>
      <c r="C88" s="222"/>
      <c r="D88" s="220"/>
      <c r="E88" s="252"/>
      <c r="F88" s="230"/>
      <c r="G88" s="228"/>
      <c r="H88" s="135"/>
      <c r="I88" s="161"/>
      <c r="J88" s="175"/>
      <c r="K88" s="175"/>
      <c r="L88" s="175"/>
      <c r="M88" s="175"/>
      <c r="N88" s="175"/>
      <c r="O88" s="175"/>
      <c r="P88" s="175"/>
      <c r="Q88" s="175"/>
      <c r="R88" s="164"/>
      <c r="S88" s="175"/>
      <c r="AG88" s="129"/>
      <c r="AH88" s="129"/>
    </row>
    <row r="89" spans="1:34" s="1" customFormat="1">
      <c r="A89" s="220"/>
      <c r="B89" s="224"/>
      <c r="C89" s="222"/>
      <c r="D89" s="220"/>
      <c r="E89" s="252"/>
      <c r="F89" s="230"/>
      <c r="G89" s="228"/>
      <c r="H89" s="135"/>
      <c r="I89" s="161"/>
      <c r="J89" s="175"/>
      <c r="K89" s="175"/>
      <c r="L89" s="175"/>
      <c r="M89" s="175"/>
      <c r="N89" s="175"/>
      <c r="O89" s="175"/>
      <c r="P89" s="175"/>
      <c r="Q89" s="175"/>
      <c r="R89" s="164"/>
      <c r="S89" s="175"/>
      <c r="AG89" s="129"/>
      <c r="AH89" s="129"/>
    </row>
    <row r="90" spans="1:34" s="1" customFormat="1">
      <c r="A90" s="26"/>
      <c r="B90" s="157" t="s">
        <v>9</v>
      </c>
      <c r="C90" s="60"/>
      <c r="D90" s="61"/>
      <c r="E90" s="62"/>
      <c r="F90" s="63"/>
      <c r="G90" s="62"/>
      <c r="H90" s="169"/>
      <c r="I90" s="170"/>
      <c r="J90" s="46">
        <f>SUM(J86:J89)</f>
        <v>6088.8</v>
      </c>
      <c r="K90" s="46">
        <f t="shared" ref="K90:S90" si="9">SUM(K86:K89)</f>
        <v>6088.8</v>
      </c>
      <c r="L90" s="46">
        <f t="shared" si="9"/>
        <v>3044.4</v>
      </c>
      <c r="M90" s="46">
        <f t="shared" si="9"/>
        <v>3044.4</v>
      </c>
      <c r="N90" s="46">
        <f t="shared" si="9"/>
        <v>0</v>
      </c>
      <c r="O90" s="46">
        <f t="shared" si="9"/>
        <v>0</v>
      </c>
      <c r="P90" s="46">
        <f t="shared" si="9"/>
        <v>0</v>
      </c>
      <c r="Q90" s="46">
        <f t="shared" si="9"/>
        <v>0</v>
      </c>
      <c r="R90" s="46">
        <f t="shared" si="9"/>
        <v>3044.4</v>
      </c>
      <c r="S90" s="46">
        <f t="shared" si="9"/>
        <v>3044.4</v>
      </c>
      <c r="AG90" s="129"/>
      <c r="AH90" s="129"/>
    </row>
    <row r="91" spans="1:34" s="1" customFormat="1">
      <c r="A91" s="36"/>
      <c r="B91" s="157"/>
      <c r="C91" s="154"/>
      <c r="D91" s="156"/>
      <c r="E91" s="151"/>
      <c r="F91" s="143"/>
      <c r="G91" s="152"/>
      <c r="H91" s="135">
        <v>19024</v>
      </c>
      <c r="I91" s="161">
        <v>43312</v>
      </c>
      <c r="J91" s="162">
        <v>19114.25</v>
      </c>
      <c r="K91" s="162">
        <v>19114.25</v>
      </c>
      <c r="L91" s="162">
        <v>19114.25</v>
      </c>
      <c r="M91" s="135"/>
      <c r="N91" s="135"/>
      <c r="O91" s="135"/>
      <c r="P91" s="135"/>
      <c r="Q91" s="135"/>
      <c r="R91" s="164">
        <f t="shared" ref="R91:R104" si="10">J91-N91-O91-S91</f>
        <v>19114.25</v>
      </c>
      <c r="S91" s="162">
        <v>0</v>
      </c>
      <c r="T91" s="200">
        <v>365.4</v>
      </c>
      <c r="U91" s="199" t="s">
        <v>117</v>
      </c>
      <c r="V91" s="199" t="s">
        <v>118</v>
      </c>
      <c r="AG91" s="129"/>
      <c r="AH91" s="129"/>
    </row>
    <row r="92" spans="1:34" s="1" customFormat="1">
      <c r="A92" s="226">
        <v>8</v>
      </c>
      <c r="B92" s="224" t="s">
        <v>37</v>
      </c>
      <c r="C92" s="276"/>
      <c r="D92" s="245"/>
      <c r="E92" s="245"/>
      <c r="F92" s="227"/>
      <c r="G92" s="64" t="s">
        <v>15</v>
      </c>
      <c r="H92" s="135">
        <v>19028</v>
      </c>
      <c r="I92" s="161">
        <v>43312</v>
      </c>
      <c r="J92" s="162">
        <v>415.8</v>
      </c>
      <c r="K92" s="162">
        <v>415.8</v>
      </c>
      <c r="L92" s="162">
        <v>415.8</v>
      </c>
      <c r="M92" s="135"/>
      <c r="N92" s="135"/>
      <c r="O92" s="135"/>
      <c r="P92" s="135"/>
      <c r="Q92" s="135"/>
      <c r="R92" s="164">
        <f t="shared" si="10"/>
        <v>415.8</v>
      </c>
      <c r="S92" s="162">
        <v>0</v>
      </c>
      <c r="T92" s="200">
        <v>18168</v>
      </c>
      <c r="U92" s="199" t="s">
        <v>119</v>
      </c>
      <c r="V92" s="199" t="s">
        <v>118</v>
      </c>
      <c r="AG92" s="129"/>
      <c r="AH92" s="129"/>
    </row>
    <row r="93" spans="1:34" s="1" customFormat="1">
      <c r="A93" s="226"/>
      <c r="B93" s="224"/>
      <c r="C93" s="277"/>
      <c r="D93" s="246"/>
      <c r="E93" s="246"/>
      <c r="F93" s="228"/>
      <c r="G93" s="64"/>
      <c r="H93" s="135">
        <v>19027</v>
      </c>
      <c r="I93" s="161">
        <v>43312</v>
      </c>
      <c r="J93" s="162">
        <v>577.66999999999996</v>
      </c>
      <c r="K93" s="162">
        <v>577.66999999999996</v>
      </c>
      <c r="L93" s="162">
        <v>577.66999999999996</v>
      </c>
      <c r="M93" s="135"/>
      <c r="N93" s="135"/>
      <c r="O93" s="135"/>
      <c r="P93" s="135"/>
      <c r="Q93" s="135"/>
      <c r="R93" s="164">
        <f t="shared" si="10"/>
        <v>577.66999999999996</v>
      </c>
      <c r="S93" s="162">
        <v>0</v>
      </c>
      <c r="T93" s="200">
        <v>126</v>
      </c>
      <c r="U93" s="199" t="s">
        <v>120</v>
      </c>
      <c r="V93" s="199" t="s">
        <v>118</v>
      </c>
      <c r="AG93" s="129"/>
      <c r="AH93" s="129"/>
    </row>
    <row r="94" spans="1:34" s="1" customFormat="1">
      <c r="A94" s="226"/>
      <c r="B94" s="224"/>
      <c r="C94" s="277"/>
      <c r="D94" s="246"/>
      <c r="E94" s="246"/>
      <c r="F94" s="228"/>
      <c r="G94" s="64"/>
      <c r="H94" s="135">
        <v>19026</v>
      </c>
      <c r="I94" s="161">
        <v>43312</v>
      </c>
      <c r="J94" s="162">
        <v>151.19999999999999</v>
      </c>
      <c r="K94" s="162">
        <v>151.19999999999999</v>
      </c>
      <c r="L94" s="162">
        <v>151.19999999999999</v>
      </c>
      <c r="M94" s="135"/>
      <c r="N94" s="135"/>
      <c r="O94" s="135"/>
      <c r="P94" s="135"/>
      <c r="Q94" s="135"/>
      <c r="R94" s="164">
        <f t="shared" si="10"/>
        <v>151.19999999999999</v>
      </c>
      <c r="S94" s="162">
        <v>0</v>
      </c>
      <c r="T94" s="200">
        <v>176.4</v>
      </c>
      <c r="U94" s="199" t="s">
        <v>121</v>
      </c>
      <c r="V94" s="199" t="s">
        <v>118</v>
      </c>
      <c r="AG94" s="129"/>
      <c r="AH94" s="129"/>
    </row>
    <row r="95" spans="1:34" s="1" customFormat="1">
      <c r="A95" s="226"/>
      <c r="B95" s="224"/>
      <c r="C95" s="277"/>
      <c r="D95" s="246"/>
      <c r="E95" s="246"/>
      <c r="F95" s="228"/>
      <c r="G95" s="64" t="s">
        <v>16</v>
      </c>
      <c r="H95" s="135">
        <v>19025</v>
      </c>
      <c r="I95" s="161">
        <v>43312</v>
      </c>
      <c r="J95" s="162">
        <v>119.7</v>
      </c>
      <c r="K95" s="162">
        <v>119.7</v>
      </c>
      <c r="L95" s="162">
        <v>119.7</v>
      </c>
      <c r="M95" s="135"/>
      <c r="N95" s="135"/>
      <c r="O95" s="135"/>
      <c r="P95" s="135"/>
      <c r="Q95" s="135"/>
      <c r="R95" s="164">
        <f t="shared" si="10"/>
        <v>119.7</v>
      </c>
      <c r="S95" s="162">
        <v>0</v>
      </c>
      <c r="T95" s="200">
        <v>163.80000000000001</v>
      </c>
      <c r="U95" s="199" t="s">
        <v>122</v>
      </c>
      <c r="V95" s="199" t="s">
        <v>118</v>
      </c>
      <c r="AG95" s="129"/>
      <c r="AH95" s="129"/>
    </row>
    <row r="96" spans="1:34" s="1" customFormat="1">
      <c r="A96" s="226"/>
      <c r="B96" s="224"/>
      <c r="C96" s="277"/>
      <c r="D96" s="246"/>
      <c r="E96" s="246"/>
      <c r="F96" s="228"/>
      <c r="G96" s="64" t="s">
        <v>10</v>
      </c>
      <c r="H96" s="135">
        <v>19419</v>
      </c>
      <c r="I96" s="161">
        <v>43343</v>
      </c>
      <c r="J96" s="162">
        <v>14950.75</v>
      </c>
      <c r="K96" s="162">
        <v>14767.81</v>
      </c>
      <c r="L96" s="135"/>
      <c r="M96" s="162">
        <v>14767.81</v>
      </c>
      <c r="N96" s="135"/>
      <c r="O96" s="135">
        <v>182.94</v>
      </c>
      <c r="P96" s="135"/>
      <c r="Q96" s="135"/>
      <c r="R96" s="164">
        <f t="shared" si="10"/>
        <v>0</v>
      </c>
      <c r="S96" s="162">
        <v>14767.81</v>
      </c>
      <c r="AG96" s="129"/>
      <c r="AH96" s="129"/>
    </row>
    <row r="97" spans="1:34" s="1" customFormat="1">
      <c r="A97" s="226"/>
      <c r="B97" s="224"/>
      <c r="C97" s="277"/>
      <c r="D97" s="246"/>
      <c r="E97" s="246"/>
      <c r="F97" s="228"/>
      <c r="G97" s="65">
        <v>7889</v>
      </c>
      <c r="H97" s="135">
        <v>19420</v>
      </c>
      <c r="I97" s="161">
        <v>43343</v>
      </c>
      <c r="J97" s="162">
        <v>3270.12</v>
      </c>
      <c r="K97" s="162">
        <v>3267.01</v>
      </c>
      <c r="L97" s="162"/>
      <c r="M97" s="162">
        <v>3267.01</v>
      </c>
      <c r="N97" s="162"/>
      <c r="O97" s="162">
        <v>3.11</v>
      </c>
      <c r="P97" s="162"/>
      <c r="Q97" s="162"/>
      <c r="R97" s="164">
        <f t="shared" si="10"/>
        <v>0</v>
      </c>
      <c r="S97" s="162">
        <v>3267.01</v>
      </c>
      <c r="AG97" s="129"/>
      <c r="AH97" s="129"/>
    </row>
    <row r="98" spans="1:34" s="1" customFormat="1">
      <c r="A98" s="226"/>
      <c r="B98" s="224"/>
      <c r="C98" s="277"/>
      <c r="D98" s="246"/>
      <c r="E98" s="246"/>
      <c r="F98" s="228"/>
      <c r="G98" s="65"/>
      <c r="H98" s="135">
        <v>19421</v>
      </c>
      <c r="I98" s="161">
        <v>43343</v>
      </c>
      <c r="J98" s="162">
        <v>126</v>
      </c>
      <c r="K98" s="162">
        <v>126</v>
      </c>
      <c r="L98" s="162"/>
      <c r="M98" s="162">
        <v>126</v>
      </c>
      <c r="N98" s="135"/>
      <c r="O98" s="135"/>
      <c r="P98" s="135"/>
      <c r="Q98" s="135"/>
      <c r="R98" s="164">
        <f t="shared" si="10"/>
        <v>0</v>
      </c>
      <c r="S98" s="162">
        <v>126</v>
      </c>
      <c r="AG98" s="129"/>
      <c r="AH98" s="129"/>
    </row>
    <row r="99" spans="1:34" s="1" customFormat="1">
      <c r="A99" s="226"/>
      <c r="B99" s="224"/>
      <c r="C99" s="277"/>
      <c r="D99" s="246"/>
      <c r="E99" s="246"/>
      <c r="F99" s="228"/>
      <c r="G99" s="65"/>
      <c r="H99" s="135">
        <v>19422</v>
      </c>
      <c r="I99" s="161">
        <v>43343</v>
      </c>
      <c r="J99" s="162">
        <v>307.77999999999997</v>
      </c>
      <c r="K99" s="162">
        <v>307.77999999999997</v>
      </c>
      <c r="L99" s="162"/>
      <c r="M99" s="162">
        <v>307.77999999999997</v>
      </c>
      <c r="N99" s="135"/>
      <c r="O99" s="135"/>
      <c r="P99" s="135"/>
      <c r="Q99" s="135"/>
      <c r="R99" s="164">
        <f t="shared" si="10"/>
        <v>0</v>
      </c>
      <c r="S99" s="162">
        <v>307.77999999999997</v>
      </c>
      <c r="AG99" s="129"/>
      <c r="AH99" s="129"/>
    </row>
    <row r="100" spans="1:34" s="1" customFormat="1">
      <c r="A100" s="226"/>
      <c r="B100" s="224"/>
      <c r="C100" s="277"/>
      <c r="D100" s="246"/>
      <c r="E100" s="246"/>
      <c r="F100" s="228"/>
      <c r="G100" s="65"/>
      <c r="H100" s="135">
        <v>19423</v>
      </c>
      <c r="I100" s="161">
        <v>43343</v>
      </c>
      <c r="J100" s="162">
        <v>173.12</v>
      </c>
      <c r="K100" s="162">
        <v>173.12</v>
      </c>
      <c r="L100" s="162"/>
      <c r="M100" s="162">
        <v>173.12</v>
      </c>
      <c r="N100" s="135"/>
      <c r="O100" s="135"/>
      <c r="P100" s="135"/>
      <c r="Q100" s="135"/>
      <c r="R100" s="164">
        <f t="shared" si="10"/>
        <v>0</v>
      </c>
      <c r="S100" s="162">
        <v>173.12</v>
      </c>
      <c r="AG100" s="129"/>
      <c r="AH100" s="129"/>
    </row>
    <row r="101" spans="1:34" s="1" customFormat="1">
      <c r="A101" s="226"/>
      <c r="B101" s="224"/>
      <c r="C101" s="277"/>
      <c r="D101" s="246"/>
      <c r="E101" s="246"/>
      <c r="F101" s="228"/>
      <c r="G101" s="65"/>
      <c r="H101" s="135">
        <v>19424</v>
      </c>
      <c r="I101" s="161">
        <v>43343</v>
      </c>
      <c r="J101" s="162">
        <v>173.12</v>
      </c>
      <c r="K101" s="162">
        <v>173.12</v>
      </c>
      <c r="L101" s="162"/>
      <c r="M101" s="162">
        <v>173.12</v>
      </c>
      <c r="N101" s="135"/>
      <c r="O101" s="135"/>
      <c r="P101" s="135"/>
      <c r="Q101" s="135"/>
      <c r="R101" s="164">
        <f t="shared" si="10"/>
        <v>0</v>
      </c>
      <c r="S101" s="162">
        <v>173.12</v>
      </c>
      <c r="AG101" s="129"/>
      <c r="AH101" s="129"/>
    </row>
    <row r="102" spans="1:34" s="1" customFormat="1">
      <c r="A102" s="226"/>
      <c r="B102" s="224"/>
      <c r="C102" s="277"/>
      <c r="D102" s="246"/>
      <c r="E102" s="246"/>
      <c r="F102" s="228"/>
      <c r="G102" s="65"/>
      <c r="H102" s="135">
        <v>19425</v>
      </c>
      <c r="I102" s="161">
        <v>43343</v>
      </c>
      <c r="J102" s="162">
        <v>423.19</v>
      </c>
      <c r="K102" s="162">
        <v>423.19</v>
      </c>
      <c r="L102" s="162"/>
      <c r="M102" s="162">
        <v>423.19</v>
      </c>
      <c r="N102" s="135"/>
      <c r="O102" s="135"/>
      <c r="P102" s="135"/>
      <c r="Q102" s="135"/>
      <c r="R102" s="164">
        <f t="shared" si="10"/>
        <v>0</v>
      </c>
      <c r="S102" s="162">
        <v>423.19</v>
      </c>
      <c r="AG102" s="129"/>
      <c r="AH102" s="129"/>
    </row>
    <row r="103" spans="1:34" s="1" customFormat="1">
      <c r="A103" s="226"/>
      <c r="B103" s="224"/>
      <c r="C103" s="277"/>
      <c r="D103" s="246"/>
      <c r="E103" s="246"/>
      <c r="F103" s="228"/>
      <c r="G103" s="65"/>
      <c r="H103" s="135">
        <v>19426</v>
      </c>
      <c r="I103" s="161">
        <v>43343</v>
      </c>
      <c r="J103" s="162">
        <v>109</v>
      </c>
      <c r="K103" s="162">
        <v>109</v>
      </c>
      <c r="L103" s="162"/>
      <c r="M103" s="162">
        <v>109</v>
      </c>
      <c r="N103" s="135"/>
      <c r="O103" s="135"/>
      <c r="P103" s="135"/>
      <c r="Q103" s="135"/>
      <c r="R103" s="164">
        <f t="shared" si="10"/>
        <v>0</v>
      </c>
      <c r="S103" s="162">
        <v>109</v>
      </c>
      <c r="AG103" s="129"/>
      <c r="AH103" s="129"/>
    </row>
    <row r="104" spans="1:34" s="1" customFormat="1">
      <c r="A104" s="226"/>
      <c r="B104" s="224"/>
      <c r="C104" s="277"/>
      <c r="D104" s="246"/>
      <c r="E104" s="246"/>
      <c r="F104" s="228"/>
      <c r="G104" s="65"/>
      <c r="H104" s="135">
        <v>19427</v>
      </c>
      <c r="I104" s="161">
        <v>43343</v>
      </c>
      <c r="J104" s="162">
        <v>189.25</v>
      </c>
      <c r="K104" s="162">
        <v>189.25</v>
      </c>
      <c r="L104" s="162"/>
      <c r="M104" s="162">
        <v>189.25</v>
      </c>
      <c r="N104" s="135"/>
      <c r="O104" s="135"/>
      <c r="P104" s="135"/>
      <c r="Q104" s="135"/>
      <c r="R104" s="164">
        <f t="shared" si="10"/>
        <v>0</v>
      </c>
      <c r="S104" s="162">
        <v>189.25</v>
      </c>
      <c r="AG104" s="129"/>
      <c r="AH104" s="129"/>
    </row>
    <row r="105" spans="1:34" s="1" customFormat="1">
      <c r="A105" s="26"/>
      <c r="B105" s="23" t="s">
        <v>9</v>
      </c>
      <c r="C105" s="60"/>
      <c r="D105" s="61"/>
      <c r="E105" s="62"/>
      <c r="F105" s="63"/>
      <c r="G105" s="62"/>
      <c r="H105" s="169"/>
      <c r="I105" s="170"/>
      <c r="J105" s="46">
        <f t="shared" ref="J105:AF105" si="11">SUM(J91:J104)</f>
        <v>40100.950000000004</v>
      </c>
      <c r="K105" s="46">
        <f t="shared" si="11"/>
        <v>39914.900000000009</v>
      </c>
      <c r="L105" s="46">
        <f t="shared" si="11"/>
        <v>20378.62</v>
      </c>
      <c r="M105" s="46">
        <f t="shared" si="11"/>
        <v>19536.279999999995</v>
      </c>
      <c r="N105" s="46">
        <f t="shared" si="11"/>
        <v>0</v>
      </c>
      <c r="O105" s="46">
        <f t="shared" si="11"/>
        <v>186.05</v>
      </c>
      <c r="P105" s="46">
        <f t="shared" si="11"/>
        <v>0</v>
      </c>
      <c r="Q105" s="46">
        <f t="shared" si="11"/>
        <v>0</v>
      </c>
      <c r="R105" s="46">
        <f t="shared" si="11"/>
        <v>20378.62</v>
      </c>
      <c r="S105" s="46">
        <f t="shared" si="11"/>
        <v>19536.279999999995</v>
      </c>
      <c r="T105" s="40">
        <f t="shared" si="11"/>
        <v>18999.600000000002</v>
      </c>
      <c r="U105" s="40">
        <f t="shared" si="11"/>
        <v>0</v>
      </c>
      <c r="V105" s="40">
        <f t="shared" si="11"/>
        <v>0</v>
      </c>
      <c r="W105" s="40">
        <f t="shared" si="11"/>
        <v>0</v>
      </c>
      <c r="X105" s="40">
        <f t="shared" si="11"/>
        <v>0</v>
      </c>
      <c r="Y105" s="40">
        <f t="shared" si="11"/>
        <v>0</v>
      </c>
      <c r="Z105" s="40">
        <f t="shared" si="11"/>
        <v>0</v>
      </c>
      <c r="AA105" s="40">
        <f t="shared" si="11"/>
        <v>0</v>
      </c>
      <c r="AB105" s="40">
        <f t="shared" si="11"/>
        <v>0</v>
      </c>
      <c r="AC105" s="40">
        <f t="shared" si="11"/>
        <v>0</v>
      </c>
      <c r="AD105" s="40">
        <f t="shared" si="11"/>
        <v>0</v>
      </c>
      <c r="AE105" s="40">
        <f t="shared" si="11"/>
        <v>0</v>
      </c>
      <c r="AF105" s="189">
        <f t="shared" si="11"/>
        <v>0</v>
      </c>
      <c r="AG105" s="129"/>
      <c r="AH105" s="129"/>
    </row>
    <row r="106" spans="1:34" s="1" customFormat="1" ht="15" customHeight="1">
      <c r="A106" s="220">
        <v>9</v>
      </c>
      <c r="B106" s="223" t="s">
        <v>36</v>
      </c>
      <c r="C106" s="221" t="s">
        <v>11</v>
      </c>
      <c r="D106" s="225">
        <v>633</v>
      </c>
      <c r="E106" s="245" t="s">
        <v>12</v>
      </c>
      <c r="F106" s="221" t="s">
        <v>11</v>
      </c>
      <c r="G106" s="245" t="s">
        <v>35</v>
      </c>
      <c r="H106" s="166">
        <v>209822</v>
      </c>
      <c r="I106" s="161">
        <v>43312</v>
      </c>
      <c r="J106" s="176">
        <v>4459.28</v>
      </c>
      <c r="K106" s="176">
        <v>4459.28</v>
      </c>
      <c r="L106" s="176">
        <v>4459.28</v>
      </c>
      <c r="M106" s="176"/>
      <c r="N106" s="176"/>
      <c r="O106" s="176"/>
      <c r="P106" s="176"/>
      <c r="Q106" s="176"/>
      <c r="R106" s="164">
        <f t="shared" ref="R106:R111" si="12">J106-N106-O106-S106</f>
        <v>4459.28</v>
      </c>
      <c r="S106" s="176">
        <v>0</v>
      </c>
      <c r="T106" s="200"/>
      <c r="U106" s="199"/>
      <c r="V106" s="199"/>
      <c r="AG106" s="129"/>
      <c r="AH106" s="129"/>
    </row>
    <row r="107" spans="1:34" s="1" customFormat="1">
      <c r="A107" s="220"/>
      <c r="B107" s="224"/>
      <c r="C107" s="222"/>
      <c r="D107" s="220"/>
      <c r="E107" s="246"/>
      <c r="F107" s="222"/>
      <c r="G107" s="246"/>
      <c r="H107" s="166">
        <v>209821</v>
      </c>
      <c r="I107" s="161">
        <v>43312</v>
      </c>
      <c r="J107" s="176">
        <v>14365.02</v>
      </c>
      <c r="K107" s="176">
        <v>14365.02</v>
      </c>
      <c r="L107" s="176">
        <v>14365.02</v>
      </c>
      <c r="M107" s="176"/>
      <c r="N107" s="176"/>
      <c r="O107" s="176"/>
      <c r="P107" s="176"/>
      <c r="Q107" s="176"/>
      <c r="R107" s="164">
        <f t="shared" si="12"/>
        <v>14365.02</v>
      </c>
      <c r="S107" s="176">
        <v>0</v>
      </c>
      <c r="T107" s="200"/>
      <c r="U107" s="199"/>
      <c r="V107" s="199"/>
      <c r="AC107" s="200"/>
      <c r="AD107" s="199"/>
      <c r="AE107" s="199"/>
      <c r="AG107" s="129"/>
      <c r="AH107" s="129"/>
    </row>
    <row r="108" spans="1:34" s="1" customFormat="1">
      <c r="A108" s="220"/>
      <c r="B108" s="224"/>
      <c r="C108" s="222"/>
      <c r="D108" s="220"/>
      <c r="E108" s="246"/>
      <c r="F108" s="222"/>
      <c r="G108" s="246"/>
      <c r="H108" s="166">
        <v>209823</v>
      </c>
      <c r="I108" s="161">
        <v>43312</v>
      </c>
      <c r="J108" s="164">
        <v>161.32</v>
      </c>
      <c r="K108" s="164">
        <v>161.32</v>
      </c>
      <c r="L108" s="164">
        <v>161.32</v>
      </c>
      <c r="M108" s="176"/>
      <c r="N108" s="176"/>
      <c r="O108" s="176"/>
      <c r="P108" s="176"/>
      <c r="Q108" s="176"/>
      <c r="R108" s="164">
        <f t="shared" si="12"/>
        <v>161.32</v>
      </c>
      <c r="S108" s="176">
        <v>0</v>
      </c>
      <c r="AC108" s="200"/>
      <c r="AD108" s="199"/>
      <c r="AE108" s="199"/>
      <c r="AG108" s="129"/>
      <c r="AH108" s="129"/>
    </row>
    <row r="109" spans="1:34" s="1" customFormat="1">
      <c r="A109" s="220"/>
      <c r="B109" s="224"/>
      <c r="C109" s="222"/>
      <c r="D109" s="220"/>
      <c r="E109" s="246"/>
      <c r="F109" s="222"/>
      <c r="G109" s="246"/>
      <c r="H109" s="166">
        <v>209991</v>
      </c>
      <c r="I109" s="161">
        <v>43343</v>
      </c>
      <c r="J109" s="176">
        <v>6531.48</v>
      </c>
      <c r="K109" s="176">
        <v>6531.48</v>
      </c>
      <c r="L109" s="176"/>
      <c r="M109" s="176">
        <v>6531.48</v>
      </c>
      <c r="N109" s="176"/>
      <c r="O109" s="176"/>
      <c r="P109" s="176"/>
      <c r="Q109" s="176"/>
      <c r="R109" s="164">
        <f t="shared" si="12"/>
        <v>0</v>
      </c>
      <c r="S109" s="176">
        <v>6531.48</v>
      </c>
      <c r="AC109" s="201"/>
      <c r="AD109" s="202"/>
      <c r="AE109" s="202"/>
      <c r="AG109" s="129"/>
      <c r="AH109" s="129"/>
    </row>
    <row r="110" spans="1:34" s="1" customFormat="1">
      <c r="A110" s="220"/>
      <c r="B110" s="224"/>
      <c r="C110" s="222"/>
      <c r="D110" s="220"/>
      <c r="E110" s="246"/>
      <c r="F110" s="222"/>
      <c r="G110" s="246"/>
      <c r="H110" s="166">
        <v>209992</v>
      </c>
      <c r="I110" s="161">
        <v>43343</v>
      </c>
      <c r="J110" s="176">
        <v>12407.7</v>
      </c>
      <c r="K110" s="176">
        <v>12407.7</v>
      </c>
      <c r="L110" s="176"/>
      <c r="M110" s="176">
        <v>12407.7</v>
      </c>
      <c r="N110" s="176"/>
      <c r="O110" s="176"/>
      <c r="P110" s="176"/>
      <c r="Q110" s="176"/>
      <c r="R110" s="164">
        <f t="shared" si="12"/>
        <v>0</v>
      </c>
      <c r="S110" s="176">
        <v>12407.7</v>
      </c>
      <c r="AC110" s="201"/>
      <c r="AD110" s="202"/>
      <c r="AE110" s="202"/>
      <c r="AG110" s="129"/>
      <c r="AH110" s="129"/>
    </row>
    <row r="111" spans="1:34" s="1" customFormat="1">
      <c r="A111" s="220"/>
      <c r="B111" s="224"/>
      <c r="C111" s="222"/>
      <c r="D111" s="220"/>
      <c r="E111" s="246"/>
      <c r="F111" s="222"/>
      <c r="G111" s="246"/>
      <c r="H111" s="166">
        <v>209990</v>
      </c>
      <c r="I111" s="161">
        <v>43343</v>
      </c>
      <c r="J111" s="176">
        <v>2961.02</v>
      </c>
      <c r="K111" s="176">
        <v>2961.02</v>
      </c>
      <c r="L111" s="176"/>
      <c r="M111" s="176">
        <v>2961.02</v>
      </c>
      <c r="N111" s="176"/>
      <c r="O111" s="176"/>
      <c r="P111" s="176"/>
      <c r="Q111" s="176"/>
      <c r="R111" s="164">
        <f t="shared" si="12"/>
        <v>0</v>
      </c>
      <c r="S111" s="164">
        <f>K111-O111-P111-T111</f>
        <v>2961.02</v>
      </c>
      <c r="AC111" s="201"/>
      <c r="AD111" s="202"/>
      <c r="AE111" s="202"/>
      <c r="AG111" s="129"/>
      <c r="AH111" s="129"/>
    </row>
    <row r="112" spans="1:34" s="1" customFormat="1">
      <c r="A112" s="220"/>
      <c r="B112" s="224"/>
      <c r="C112" s="222"/>
      <c r="D112" s="220"/>
      <c r="E112" s="246"/>
      <c r="F112" s="222"/>
      <c r="G112" s="246"/>
      <c r="H112" s="166" t="s">
        <v>158</v>
      </c>
      <c r="I112" s="161"/>
      <c r="J112" s="164"/>
      <c r="K112" s="176"/>
      <c r="L112" s="176"/>
      <c r="M112" s="176"/>
      <c r="N112" s="176"/>
      <c r="O112" s="176"/>
      <c r="P112" s="176"/>
      <c r="Q112" s="176"/>
      <c r="R112" s="164"/>
      <c r="S112" s="176"/>
      <c r="AC112" s="201"/>
      <c r="AD112" s="202"/>
      <c r="AE112" s="202"/>
      <c r="AG112" s="129"/>
      <c r="AH112" s="164"/>
    </row>
    <row r="113" spans="1:34" s="1" customFormat="1">
      <c r="A113" s="26"/>
      <c r="B113" s="23" t="s">
        <v>9</v>
      </c>
      <c r="C113" s="60"/>
      <c r="D113" s="61"/>
      <c r="E113" s="62"/>
      <c r="F113" s="63"/>
      <c r="G113" s="62"/>
      <c r="H113" s="169"/>
      <c r="I113" s="170"/>
      <c r="J113" s="46">
        <f>SUM(J106:J112)</f>
        <v>40885.82</v>
      </c>
      <c r="K113" s="46">
        <f t="shared" ref="K113:S113" si="13">SUM(K106:K112)</f>
        <v>40885.82</v>
      </c>
      <c r="L113" s="46">
        <f t="shared" si="13"/>
        <v>18985.62</v>
      </c>
      <c r="M113" s="46">
        <f t="shared" si="13"/>
        <v>21900.2</v>
      </c>
      <c r="N113" s="46">
        <f t="shared" si="13"/>
        <v>0</v>
      </c>
      <c r="O113" s="46">
        <f t="shared" si="13"/>
        <v>0</v>
      </c>
      <c r="P113" s="46">
        <f t="shared" si="13"/>
        <v>0</v>
      </c>
      <c r="Q113" s="46">
        <f t="shared" si="13"/>
        <v>0</v>
      </c>
      <c r="R113" s="46">
        <f t="shared" si="13"/>
        <v>18985.62</v>
      </c>
      <c r="S113" s="46">
        <f t="shared" si="13"/>
        <v>21900.2</v>
      </c>
      <c r="AG113" s="129"/>
      <c r="AH113" s="129"/>
    </row>
    <row r="114" spans="1:34" s="1" customFormat="1" ht="15" customHeight="1">
      <c r="A114" s="220">
        <v>10</v>
      </c>
      <c r="B114" s="128"/>
      <c r="C114" s="262"/>
      <c r="D114" s="263"/>
      <c r="E114" s="252"/>
      <c r="F114" s="230"/>
      <c r="G114" s="252"/>
      <c r="H114" s="166">
        <v>72011951</v>
      </c>
      <c r="I114" s="161">
        <v>43311</v>
      </c>
      <c r="J114" s="162">
        <v>1155.3399999999999</v>
      </c>
      <c r="K114" s="162">
        <v>1155.3399999999999</v>
      </c>
      <c r="L114" s="162">
        <v>1155.3399999999999</v>
      </c>
      <c r="M114" s="162"/>
      <c r="N114" s="162"/>
      <c r="O114" s="162"/>
      <c r="P114" s="162"/>
      <c r="Q114" s="162"/>
      <c r="R114" s="164">
        <f t="shared" ref="R114:R123" si="14">J114-N114-O114-S114</f>
        <v>1155.3399999999999</v>
      </c>
      <c r="S114" s="162">
        <v>0</v>
      </c>
      <c r="T114" s="201"/>
      <c r="U114" s="202"/>
      <c r="V114" s="202"/>
      <c r="AC114" s="201"/>
      <c r="AD114" s="202"/>
      <c r="AE114" s="202"/>
      <c r="AG114" s="129"/>
      <c r="AH114" s="129"/>
    </row>
    <row r="115" spans="1:34" s="1" customFormat="1" ht="15" customHeight="1">
      <c r="A115" s="220"/>
      <c r="B115" s="128"/>
      <c r="C115" s="262"/>
      <c r="D115" s="263"/>
      <c r="E115" s="252"/>
      <c r="F115" s="230"/>
      <c r="G115" s="252"/>
      <c r="H115" s="166">
        <v>72011871</v>
      </c>
      <c r="I115" s="161">
        <v>43311</v>
      </c>
      <c r="J115" s="162">
        <v>138.75</v>
      </c>
      <c r="K115" s="162">
        <v>138.75</v>
      </c>
      <c r="L115" s="162">
        <v>138.75</v>
      </c>
      <c r="M115" s="162"/>
      <c r="N115" s="162"/>
      <c r="O115" s="162"/>
      <c r="P115" s="162"/>
      <c r="Q115" s="162"/>
      <c r="R115" s="164">
        <f t="shared" si="14"/>
        <v>138.75</v>
      </c>
      <c r="S115" s="162">
        <v>0</v>
      </c>
      <c r="T115" s="201"/>
      <c r="U115" s="202"/>
      <c r="V115" s="202"/>
      <c r="AC115" s="201"/>
      <c r="AD115" s="202"/>
      <c r="AE115" s="202"/>
      <c r="AG115" s="129"/>
      <c r="AH115" s="129"/>
    </row>
    <row r="116" spans="1:34" s="1" customFormat="1" ht="15" customHeight="1">
      <c r="A116" s="220"/>
      <c r="B116" s="128"/>
      <c r="C116" s="262"/>
      <c r="D116" s="263"/>
      <c r="E116" s="252"/>
      <c r="F116" s="230"/>
      <c r="G116" s="252"/>
      <c r="H116" s="166">
        <v>72011948</v>
      </c>
      <c r="I116" s="161">
        <v>43312</v>
      </c>
      <c r="J116" s="162">
        <v>577.66999999999996</v>
      </c>
      <c r="K116" s="162">
        <v>577.66999999999996</v>
      </c>
      <c r="L116" s="162">
        <v>577.66999999999996</v>
      </c>
      <c r="M116" s="162"/>
      <c r="N116" s="162"/>
      <c r="O116" s="162"/>
      <c r="P116" s="162"/>
      <c r="Q116" s="162"/>
      <c r="R116" s="164">
        <f t="shared" si="14"/>
        <v>577.66999999999996</v>
      </c>
      <c r="S116" s="162">
        <v>0</v>
      </c>
      <c r="T116" s="201"/>
      <c r="U116" s="202"/>
      <c r="V116" s="202"/>
      <c r="AC116" s="201"/>
      <c r="AD116" s="202"/>
      <c r="AE116" s="202"/>
      <c r="AG116" s="129"/>
      <c r="AH116" s="129"/>
    </row>
    <row r="117" spans="1:34" s="1" customFormat="1" ht="15" customHeight="1">
      <c r="A117" s="220"/>
      <c r="B117" s="128"/>
      <c r="C117" s="262"/>
      <c r="D117" s="263"/>
      <c r="E117" s="252"/>
      <c r="F117" s="230"/>
      <c r="G117" s="252"/>
      <c r="H117" s="166">
        <v>72011938</v>
      </c>
      <c r="I117" s="161">
        <v>43312</v>
      </c>
      <c r="J117" s="162">
        <v>18546.5</v>
      </c>
      <c r="K117" s="162">
        <v>18546.5</v>
      </c>
      <c r="L117" s="162">
        <v>18546.5</v>
      </c>
      <c r="M117" s="162"/>
      <c r="N117" s="162"/>
      <c r="O117" s="162"/>
      <c r="P117" s="162"/>
      <c r="Q117" s="162"/>
      <c r="R117" s="164">
        <f t="shared" si="14"/>
        <v>18546.5</v>
      </c>
      <c r="S117" s="162">
        <v>0</v>
      </c>
      <c r="T117" s="201"/>
      <c r="U117" s="202"/>
      <c r="V117" s="202"/>
      <c r="AC117" s="201"/>
      <c r="AD117" s="202"/>
      <c r="AE117" s="202"/>
      <c r="AG117" s="129"/>
      <c r="AH117" s="129"/>
    </row>
    <row r="118" spans="1:34" s="1" customFormat="1" ht="15" customHeight="1">
      <c r="A118" s="220"/>
      <c r="B118" s="128"/>
      <c r="C118" s="262"/>
      <c r="D118" s="263"/>
      <c r="E118" s="252"/>
      <c r="F118" s="230"/>
      <c r="G118" s="252"/>
      <c r="H118" s="166">
        <v>72011932</v>
      </c>
      <c r="I118" s="161">
        <v>43306</v>
      </c>
      <c r="J118" s="162">
        <v>151.37</v>
      </c>
      <c r="K118" s="162">
        <v>151.37</v>
      </c>
      <c r="L118" s="162">
        <v>151.37</v>
      </c>
      <c r="M118" s="162"/>
      <c r="N118" s="162"/>
      <c r="O118" s="162"/>
      <c r="P118" s="162"/>
      <c r="Q118" s="162"/>
      <c r="R118" s="164">
        <f t="shared" si="14"/>
        <v>151.37</v>
      </c>
      <c r="S118" s="162">
        <v>0</v>
      </c>
      <c r="T118" s="201"/>
      <c r="U118" s="202"/>
      <c r="V118" s="202"/>
      <c r="AC118" s="201"/>
      <c r="AD118" s="202"/>
      <c r="AE118" s="202"/>
      <c r="AG118" s="129"/>
      <c r="AH118" s="129"/>
    </row>
    <row r="119" spans="1:34" s="1" customFormat="1" ht="15" customHeight="1">
      <c r="A119" s="220"/>
      <c r="B119" s="128"/>
      <c r="C119" s="262"/>
      <c r="D119" s="263"/>
      <c r="E119" s="252"/>
      <c r="F119" s="230"/>
      <c r="G119" s="252"/>
      <c r="H119" s="166">
        <v>72011931</v>
      </c>
      <c r="I119" s="161">
        <v>43307</v>
      </c>
      <c r="J119" s="162">
        <v>182.9</v>
      </c>
      <c r="K119" s="162">
        <v>182.9</v>
      </c>
      <c r="L119" s="162">
        <v>182.9</v>
      </c>
      <c r="M119" s="162"/>
      <c r="N119" s="162"/>
      <c r="O119" s="162"/>
      <c r="P119" s="162"/>
      <c r="Q119" s="162"/>
      <c r="R119" s="164">
        <f t="shared" si="14"/>
        <v>182.9</v>
      </c>
      <c r="S119" s="162">
        <v>0</v>
      </c>
      <c r="T119" s="201"/>
      <c r="U119" s="202"/>
      <c r="V119" s="202"/>
      <c r="AC119" s="201"/>
      <c r="AD119" s="202"/>
      <c r="AE119" s="202"/>
      <c r="AG119" s="129"/>
      <c r="AH119" s="129"/>
    </row>
    <row r="120" spans="1:34" s="1" customFormat="1" ht="15" customHeight="1">
      <c r="A120" s="220"/>
      <c r="B120" s="128"/>
      <c r="C120" s="262"/>
      <c r="D120" s="263"/>
      <c r="E120" s="252"/>
      <c r="F120" s="230"/>
      <c r="G120" s="252"/>
      <c r="H120" s="166">
        <v>72011921</v>
      </c>
      <c r="I120" s="161">
        <v>43308</v>
      </c>
      <c r="J120" s="162">
        <v>31.54</v>
      </c>
      <c r="K120" s="162">
        <v>31.54</v>
      </c>
      <c r="L120" s="162">
        <v>31.54</v>
      </c>
      <c r="M120" s="162"/>
      <c r="N120" s="162"/>
      <c r="O120" s="162"/>
      <c r="P120" s="162"/>
      <c r="Q120" s="162"/>
      <c r="R120" s="164">
        <f t="shared" si="14"/>
        <v>31.54</v>
      </c>
      <c r="S120" s="162">
        <v>0</v>
      </c>
      <c r="T120" s="201"/>
      <c r="U120" s="202"/>
      <c r="V120" s="202"/>
      <c r="AC120" s="201"/>
      <c r="AD120" s="202"/>
      <c r="AE120" s="202"/>
      <c r="AG120" s="129"/>
      <c r="AH120" s="129"/>
    </row>
    <row r="121" spans="1:34" s="1" customFormat="1" ht="15" customHeight="1">
      <c r="A121" s="220"/>
      <c r="B121" s="128"/>
      <c r="C121" s="262"/>
      <c r="D121" s="263"/>
      <c r="E121" s="252"/>
      <c r="F121" s="230"/>
      <c r="G121" s="252"/>
      <c r="H121" s="166">
        <v>72011918</v>
      </c>
      <c r="I121" s="161">
        <v>43309</v>
      </c>
      <c r="J121" s="162">
        <v>31.54</v>
      </c>
      <c r="K121" s="162">
        <v>31.54</v>
      </c>
      <c r="L121" s="162">
        <v>31.54</v>
      </c>
      <c r="M121" s="162"/>
      <c r="N121" s="162"/>
      <c r="O121" s="162"/>
      <c r="P121" s="162"/>
      <c r="Q121" s="162"/>
      <c r="R121" s="164">
        <f t="shared" si="14"/>
        <v>31.54</v>
      </c>
      <c r="S121" s="162">
        <v>0</v>
      </c>
      <c r="T121" s="162">
        <v>31.54</v>
      </c>
      <c r="U121" s="162">
        <v>31.54</v>
      </c>
      <c r="V121" s="202"/>
      <c r="AC121" s="201"/>
      <c r="AD121" s="202"/>
      <c r="AE121" s="202"/>
      <c r="AG121" s="129"/>
      <c r="AH121" s="129"/>
    </row>
    <row r="122" spans="1:34" s="1" customFormat="1" ht="15" customHeight="1">
      <c r="A122" s="220"/>
      <c r="B122" s="210" t="s">
        <v>34</v>
      </c>
      <c r="C122" s="262"/>
      <c r="D122" s="263"/>
      <c r="E122" s="252"/>
      <c r="F122" s="230"/>
      <c r="G122" s="252"/>
      <c r="H122" s="166">
        <v>72011916</v>
      </c>
      <c r="I122" s="161">
        <v>43310</v>
      </c>
      <c r="J122" s="162">
        <v>113.53</v>
      </c>
      <c r="K122" s="162">
        <v>113.53</v>
      </c>
      <c r="L122" s="162">
        <v>113.53</v>
      </c>
      <c r="M122" s="162"/>
      <c r="N122" s="162"/>
      <c r="O122" s="162"/>
      <c r="P122" s="162"/>
      <c r="Q122" s="162"/>
      <c r="R122" s="164">
        <f t="shared" si="14"/>
        <v>113.53</v>
      </c>
      <c r="S122" s="162">
        <v>0</v>
      </c>
      <c r="T122" s="201"/>
      <c r="U122" s="202"/>
      <c r="V122" s="202"/>
      <c r="AC122" s="201"/>
      <c r="AD122" s="202"/>
      <c r="AE122" s="202"/>
      <c r="AG122" s="129"/>
      <c r="AH122" s="129"/>
    </row>
    <row r="123" spans="1:34" s="1" customFormat="1" ht="15" customHeight="1">
      <c r="A123" s="220"/>
      <c r="B123" s="128"/>
      <c r="C123" s="262"/>
      <c r="D123" s="263"/>
      <c r="E123" s="252"/>
      <c r="F123" s="230"/>
      <c r="G123" s="252"/>
      <c r="H123" s="166">
        <v>72011867</v>
      </c>
      <c r="I123" s="161">
        <v>43312</v>
      </c>
      <c r="J123" s="162">
        <v>170.29</v>
      </c>
      <c r="K123" s="162">
        <v>170.29</v>
      </c>
      <c r="L123" s="162">
        <v>170.29</v>
      </c>
      <c r="M123" s="162"/>
      <c r="N123" s="162"/>
      <c r="O123" s="162"/>
      <c r="P123" s="162"/>
      <c r="Q123" s="162"/>
      <c r="R123" s="164">
        <f t="shared" si="14"/>
        <v>170.29</v>
      </c>
      <c r="S123" s="162">
        <v>0</v>
      </c>
      <c r="T123" s="201"/>
      <c r="U123" s="202"/>
      <c r="V123" s="202"/>
      <c r="AC123" s="201"/>
      <c r="AD123" s="202"/>
      <c r="AE123" s="202"/>
      <c r="AG123" s="129"/>
      <c r="AH123" s="129"/>
    </row>
    <row r="124" spans="1:34" s="1" customFormat="1" ht="15" customHeight="1">
      <c r="A124" s="220"/>
      <c r="B124" s="128"/>
      <c r="C124" s="262"/>
      <c r="D124" s="263"/>
      <c r="E124" s="252"/>
      <c r="F124" s="230"/>
      <c r="G124" s="252"/>
      <c r="H124" s="166">
        <v>72012153</v>
      </c>
      <c r="I124" s="161">
        <v>43342</v>
      </c>
      <c r="J124" s="162">
        <v>3077.76</v>
      </c>
      <c r="K124" s="162">
        <v>3077.76</v>
      </c>
      <c r="L124" s="162"/>
      <c r="M124" s="162">
        <v>3077.76</v>
      </c>
      <c r="N124" s="162"/>
      <c r="O124" s="162"/>
      <c r="P124" s="162"/>
      <c r="Q124" s="162"/>
      <c r="R124" s="164">
        <v>0</v>
      </c>
      <c r="S124" s="162">
        <v>3077.76</v>
      </c>
      <c r="T124" s="201"/>
      <c r="U124" s="202"/>
      <c r="V124" s="202"/>
      <c r="AC124" s="201"/>
      <c r="AD124" s="202"/>
      <c r="AE124" s="202"/>
      <c r="AG124" s="129"/>
      <c r="AH124" s="129"/>
    </row>
    <row r="125" spans="1:34" s="1" customFormat="1" ht="15" customHeight="1">
      <c r="A125" s="220"/>
      <c r="B125" s="128"/>
      <c r="C125" s="262"/>
      <c r="D125" s="263"/>
      <c r="E125" s="252"/>
      <c r="F125" s="230"/>
      <c r="G125" s="252"/>
      <c r="H125" s="166">
        <v>72012151</v>
      </c>
      <c r="I125" s="161">
        <v>43337</v>
      </c>
      <c r="J125" s="162">
        <v>147.52000000000001</v>
      </c>
      <c r="K125" s="162">
        <v>147.52000000000001</v>
      </c>
      <c r="L125" s="162"/>
      <c r="M125" s="162">
        <v>147.52000000000001</v>
      </c>
      <c r="N125" s="162"/>
      <c r="O125" s="162"/>
      <c r="P125" s="162"/>
      <c r="Q125" s="162"/>
      <c r="R125" s="164">
        <f t="shared" ref="R125:R134" si="15">J124-N124-O124-S124</f>
        <v>0</v>
      </c>
      <c r="S125" s="162">
        <v>147.52000000000001</v>
      </c>
      <c r="T125" s="201"/>
      <c r="U125" s="202"/>
      <c r="V125" s="202"/>
      <c r="AC125" s="201"/>
      <c r="AD125" s="202"/>
      <c r="AE125" s="202"/>
      <c r="AG125" s="129"/>
      <c r="AH125" s="129"/>
    </row>
    <row r="126" spans="1:34" s="1" customFormat="1" ht="15" customHeight="1">
      <c r="A126" s="220"/>
      <c r="B126" s="128"/>
      <c r="C126" s="262"/>
      <c r="D126" s="263"/>
      <c r="E126" s="252"/>
      <c r="F126" s="230"/>
      <c r="G126" s="252"/>
      <c r="H126" s="166">
        <v>72012155</v>
      </c>
      <c r="I126" s="161">
        <v>43336</v>
      </c>
      <c r="J126" s="162">
        <v>179.59</v>
      </c>
      <c r="K126" s="162">
        <v>179.59</v>
      </c>
      <c r="L126" s="162"/>
      <c r="M126" s="162">
        <v>179.59</v>
      </c>
      <c r="N126" s="162"/>
      <c r="O126" s="162"/>
      <c r="P126" s="162"/>
      <c r="Q126" s="162"/>
      <c r="R126" s="164">
        <f t="shared" si="15"/>
        <v>0</v>
      </c>
      <c r="S126" s="162">
        <v>179.59</v>
      </c>
      <c r="T126" s="201"/>
      <c r="U126" s="202"/>
      <c r="V126" s="202"/>
      <c r="AC126" s="201"/>
      <c r="AD126" s="202"/>
      <c r="AE126" s="202"/>
      <c r="AG126" s="129"/>
      <c r="AH126" s="129"/>
    </row>
    <row r="127" spans="1:34" s="1" customFormat="1" ht="15" customHeight="1">
      <c r="A127" s="220"/>
      <c r="B127" s="128"/>
      <c r="C127" s="262"/>
      <c r="D127" s="263"/>
      <c r="E127" s="252"/>
      <c r="F127" s="230"/>
      <c r="G127" s="252"/>
      <c r="H127" s="166">
        <v>72012146</v>
      </c>
      <c r="I127" s="161">
        <v>43343</v>
      </c>
      <c r="J127" s="162">
        <v>14950.75</v>
      </c>
      <c r="K127" s="162">
        <v>14950.75</v>
      </c>
      <c r="L127" s="162"/>
      <c r="M127" s="162">
        <v>14950.75</v>
      </c>
      <c r="N127" s="162"/>
      <c r="O127" s="162"/>
      <c r="P127" s="162"/>
      <c r="Q127" s="162"/>
      <c r="R127" s="164">
        <f t="shared" si="15"/>
        <v>0</v>
      </c>
      <c r="S127" s="162">
        <v>14950.75</v>
      </c>
      <c r="T127" s="201"/>
      <c r="U127" s="202"/>
      <c r="V127" s="202"/>
      <c r="AC127" s="201"/>
      <c r="AD127" s="202"/>
      <c r="AE127" s="202"/>
      <c r="AG127" s="129"/>
      <c r="AH127" s="129"/>
    </row>
    <row r="128" spans="1:34" s="1" customFormat="1" ht="15" customHeight="1">
      <c r="A128" s="220"/>
      <c r="B128" s="128"/>
      <c r="C128" s="262"/>
      <c r="D128" s="263"/>
      <c r="E128" s="252"/>
      <c r="F128" s="230"/>
      <c r="G128" s="252"/>
      <c r="H128" s="166">
        <v>72012141</v>
      </c>
      <c r="I128" s="161">
        <v>43343</v>
      </c>
      <c r="J128" s="162">
        <v>252.28</v>
      </c>
      <c r="K128" s="162">
        <v>252.28</v>
      </c>
      <c r="L128" s="162"/>
      <c r="M128" s="162">
        <v>252.28</v>
      </c>
      <c r="N128" s="162"/>
      <c r="O128" s="162"/>
      <c r="P128" s="162"/>
      <c r="Q128" s="162"/>
      <c r="R128" s="164">
        <f t="shared" si="15"/>
        <v>0</v>
      </c>
      <c r="S128" s="162">
        <v>252.28</v>
      </c>
      <c r="T128" s="201"/>
      <c r="U128" s="202"/>
      <c r="V128" s="202"/>
      <c r="AC128" s="201"/>
      <c r="AD128" s="202"/>
      <c r="AE128" s="202"/>
      <c r="AG128" s="129"/>
      <c r="AH128" s="129"/>
    </row>
    <row r="129" spans="1:34" s="1" customFormat="1" ht="15" customHeight="1">
      <c r="A129" s="220"/>
      <c r="B129" s="128"/>
      <c r="C129" s="262"/>
      <c r="D129" s="263"/>
      <c r="E129" s="252"/>
      <c r="F129" s="230"/>
      <c r="G129" s="252"/>
      <c r="H129" s="166">
        <v>72012135</v>
      </c>
      <c r="I129" s="161">
        <v>43339</v>
      </c>
      <c r="J129" s="162">
        <v>1155.3399999999999</v>
      </c>
      <c r="K129" s="162">
        <v>1155.3399999999999</v>
      </c>
      <c r="L129" s="162"/>
      <c r="M129" s="162">
        <v>1155.3399999999999</v>
      </c>
      <c r="N129" s="162"/>
      <c r="O129" s="162"/>
      <c r="P129" s="162"/>
      <c r="Q129" s="162"/>
      <c r="R129" s="164">
        <f t="shared" si="15"/>
        <v>0</v>
      </c>
      <c r="S129" s="162">
        <v>1155.3399999999999</v>
      </c>
      <c r="T129" s="201"/>
      <c r="U129" s="202"/>
      <c r="V129" s="202"/>
      <c r="AC129" s="201"/>
      <c r="AD129" s="202"/>
      <c r="AE129" s="202"/>
      <c r="AG129" s="129"/>
      <c r="AH129" s="129"/>
    </row>
    <row r="130" spans="1:34" s="1" customFormat="1" ht="15" customHeight="1">
      <c r="A130" s="220"/>
      <c r="B130" s="128"/>
      <c r="C130" s="262"/>
      <c r="D130" s="263"/>
      <c r="E130" s="252"/>
      <c r="F130" s="230"/>
      <c r="G130" s="252"/>
      <c r="H130" s="166">
        <v>72012149</v>
      </c>
      <c r="I130" s="161">
        <v>43338</v>
      </c>
      <c r="J130" s="162">
        <v>153.94</v>
      </c>
      <c r="K130" s="162">
        <v>153.94</v>
      </c>
      <c r="L130" s="162"/>
      <c r="M130" s="162">
        <v>153.94</v>
      </c>
      <c r="N130" s="162"/>
      <c r="O130" s="162"/>
      <c r="P130" s="162"/>
      <c r="Q130" s="162"/>
      <c r="R130" s="164">
        <f t="shared" si="15"/>
        <v>0</v>
      </c>
      <c r="S130" s="162">
        <v>153.94</v>
      </c>
      <c r="T130" s="201"/>
      <c r="U130" s="202"/>
      <c r="V130" s="202"/>
      <c r="AC130" s="201"/>
      <c r="AD130" s="202"/>
      <c r="AE130" s="202"/>
      <c r="AG130" s="129"/>
      <c r="AH130" s="129"/>
    </row>
    <row r="131" spans="1:34" s="1" customFormat="1" ht="15" customHeight="1">
      <c r="A131" s="220"/>
      <c r="B131" s="128"/>
      <c r="C131" s="262"/>
      <c r="D131" s="263"/>
      <c r="E131" s="252"/>
      <c r="F131" s="230"/>
      <c r="G131" s="252"/>
      <c r="H131" s="166">
        <v>72012143</v>
      </c>
      <c r="I131" s="161">
        <v>43341</v>
      </c>
      <c r="J131" s="162">
        <v>75.680000000000007</v>
      </c>
      <c r="K131" s="162">
        <v>75.680000000000007</v>
      </c>
      <c r="L131" s="162"/>
      <c r="M131" s="162">
        <v>75.680000000000007</v>
      </c>
      <c r="N131" s="162"/>
      <c r="O131" s="162"/>
      <c r="P131" s="162"/>
      <c r="Q131" s="162"/>
      <c r="R131" s="164">
        <f t="shared" si="15"/>
        <v>0</v>
      </c>
      <c r="S131" s="162">
        <v>75.680000000000007</v>
      </c>
      <c r="T131" s="201"/>
      <c r="U131" s="202"/>
      <c r="V131" s="202"/>
      <c r="AC131" s="201"/>
      <c r="AD131" s="202"/>
      <c r="AE131" s="202"/>
      <c r="AG131" s="129"/>
      <c r="AH131" s="129"/>
    </row>
    <row r="132" spans="1:34" s="1" customFormat="1" ht="15" customHeight="1">
      <c r="A132" s="220"/>
      <c r="B132" s="128"/>
      <c r="C132" s="262"/>
      <c r="D132" s="263"/>
      <c r="E132" s="252"/>
      <c r="F132" s="230"/>
      <c r="G132" s="252"/>
      <c r="H132" s="166">
        <v>72012142</v>
      </c>
      <c r="I132" s="161">
        <v>43343</v>
      </c>
      <c r="J132" s="162">
        <v>132.44999999999999</v>
      </c>
      <c r="K132" s="162">
        <v>132.44999999999999</v>
      </c>
      <c r="L132" s="162"/>
      <c r="M132" s="162">
        <v>132.44999999999999</v>
      </c>
      <c r="N132" s="162"/>
      <c r="O132" s="162"/>
      <c r="P132" s="162"/>
      <c r="Q132" s="162"/>
      <c r="R132" s="164">
        <f t="shared" si="15"/>
        <v>0</v>
      </c>
      <c r="S132" s="162">
        <v>132.44999999999999</v>
      </c>
      <c r="T132" s="201"/>
      <c r="U132" s="202"/>
      <c r="V132" s="202"/>
      <c r="AC132" s="201"/>
      <c r="AD132" s="202"/>
      <c r="AE132" s="202"/>
      <c r="AG132" s="129"/>
      <c r="AH132" s="129"/>
    </row>
    <row r="133" spans="1:34" s="1" customFormat="1" ht="15" customHeight="1">
      <c r="A133" s="209"/>
      <c r="B133" s="128"/>
      <c r="C133" s="206"/>
      <c r="D133" s="207"/>
      <c r="E133" s="208"/>
      <c r="F133" s="205"/>
      <c r="G133" s="208"/>
      <c r="H133" s="166">
        <v>72012145</v>
      </c>
      <c r="I133" s="161">
        <v>43339</v>
      </c>
      <c r="J133" s="162">
        <v>12.61</v>
      </c>
      <c r="K133" s="162">
        <v>12.61</v>
      </c>
      <c r="L133" s="162"/>
      <c r="M133" s="162">
        <v>12.61</v>
      </c>
      <c r="N133" s="162"/>
      <c r="O133" s="162"/>
      <c r="P133" s="162"/>
      <c r="Q133" s="162"/>
      <c r="R133" s="164">
        <f t="shared" si="15"/>
        <v>0</v>
      </c>
      <c r="S133" s="162">
        <v>12.61</v>
      </c>
      <c r="T133" s="201"/>
      <c r="U133" s="202"/>
      <c r="V133" s="202"/>
      <c r="AC133" s="201"/>
      <c r="AD133" s="202"/>
      <c r="AE133" s="202"/>
      <c r="AG133" s="129"/>
      <c r="AH133" s="129"/>
    </row>
    <row r="134" spans="1:34" s="1" customFormat="1" ht="15" customHeight="1">
      <c r="A134" s="209"/>
      <c r="B134" s="128"/>
      <c r="C134" s="206"/>
      <c r="D134" s="207"/>
      <c r="E134" s="208"/>
      <c r="F134" s="205"/>
      <c r="G134" s="208"/>
      <c r="H134" s="166">
        <v>72012144</v>
      </c>
      <c r="I134" s="161">
        <v>43340</v>
      </c>
      <c r="J134" s="162">
        <v>44.15</v>
      </c>
      <c r="K134" s="162">
        <v>44.15</v>
      </c>
      <c r="L134" s="162"/>
      <c r="M134" s="162">
        <v>44.15</v>
      </c>
      <c r="N134" s="162"/>
      <c r="O134" s="162"/>
      <c r="P134" s="162"/>
      <c r="Q134" s="162"/>
      <c r="R134" s="164">
        <f t="shared" si="15"/>
        <v>0</v>
      </c>
      <c r="S134" s="162">
        <v>44.15</v>
      </c>
      <c r="T134" s="201"/>
      <c r="U134" s="202"/>
      <c r="V134" s="202"/>
      <c r="AC134" s="201"/>
      <c r="AD134" s="202"/>
      <c r="AE134" s="202"/>
      <c r="AG134" s="129"/>
      <c r="AH134" s="129"/>
    </row>
    <row r="135" spans="1:34" s="1" customFormat="1">
      <c r="A135" s="42"/>
      <c r="B135" s="23" t="s">
        <v>9</v>
      </c>
      <c r="C135" s="60"/>
      <c r="D135" s="61"/>
      <c r="E135" s="62"/>
      <c r="F135" s="63"/>
      <c r="G135" s="62"/>
      <c r="H135" s="169"/>
      <c r="I135" s="170"/>
      <c r="J135" s="46">
        <f>SUM(J114:J134)</f>
        <v>41281.5</v>
      </c>
      <c r="K135" s="46">
        <f t="shared" ref="K135:AG135" si="16">SUM(K114:K134)</f>
        <v>41281.5</v>
      </c>
      <c r="L135" s="46">
        <f t="shared" si="16"/>
        <v>21099.43</v>
      </c>
      <c r="M135" s="46">
        <f t="shared" si="16"/>
        <v>20182.07</v>
      </c>
      <c r="N135" s="46">
        <f t="shared" si="16"/>
        <v>0</v>
      </c>
      <c r="O135" s="46">
        <f t="shared" si="16"/>
        <v>0</v>
      </c>
      <c r="P135" s="46">
        <f t="shared" si="16"/>
        <v>0</v>
      </c>
      <c r="Q135" s="46">
        <f t="shared" si="16"/>
        <v>0</v>
      </c>
      <c r="R135" s="46">
        <f t="shared" si="16"/>
        <v>21099.43</v>
      </c>
      <c r="S135" s="46">
        <f t="shared" si="16"/>
        <v>20182.07</v>
      </c>
      <c r="T135" s="46">
        <f t="shared" si="16"/>
        <v>31.54</v>
      </c>
      <c r="U135" s="46">
        <f t="shared" si="16"/>
        <v>31.54</v>
      </c>
      <c r="V135" s="46">
        <f t="shared" si="16"/>
        <v>0</v>
      </c>
      <c r="W135" s="46">
        <f t="shared" si="16"/>
        <v>0</v>
      </c>
      <c r="X135" s="46">
        <f t="shared" si="16"/>
        <v>0</v>
      </c>
      <c r="Y135" s="46">
        <f t="shared" si="16"/>
        <v>0</v>
      </c>
      <c r="Z135" s="46">
        <f t="shared" si="16"/>
        <v>0</v>
      </c>
      <c r="AA135" s="46">
        <f t="shared" si="16"/>
        <v>0</v>
      </c>
      <c r="AB135" s="46">
        <f t="shared" si="16"/>
        <v>0</v>
      </c>
      <c r="AC135" s="46">
        <f t="shared" si="16"/>
        <v>0</v>
      </c>
      <c r="AD135" s="46">
        <f t="shared" si="16"/>
        <v>0</v>
      </c>
      <c r="AE135" s="46">
        <f t="shared" si="16"/>
        <v>0</v>
      </c>
      <c r="AF135" s="46">
        <f t="shared" si="16"/>
        <v>0</v>
      </c>
      <c r="AG135" s="46">
        <f t="shared" si="16"/>
        <v>0</v>
      </c>
      <c r="AH135" s="129"/>
    </row>
    <row r="136" spans="1:34" s="1" customFormat="1" ht="15" customHeight="1">
      <c r="A136" s="231">
        <v>11</v>
      </c>
      <c r="B136" s="223" t="s">
        <v>33</v>
      </c>
      <c r="C136" s="229"/>
      <c r="D136" s="227"/>
      <c r="E136" s="227"/>
      <c r="F136" s="229"/>
      <c r="G136" s="227"/>
      <c r="H136" s="177" t="s">
        <v>168</v>
      </c>
      <c r="I136" s="161">
        <v>43335</v>
      </c>
      <c r="J136" s="162">
        <v>6381.78</v>
      </c>
      <c r="K136" s="162">
        <v>6381.78</v>
      </c>
      <c r="L136" s="162"/>
      <c r="M136" s="162">
        <v>6381.78</v>
      </c>
      <c r="N136" s="162"/>
      <c r="O136" s="162"/>
      <c r="P136" s="135"/>
      <c r="Q136" s="135"/>
      <c r="R136" s="164">
        <f>J136-N136-O136-S136</f>
        <v>6381.78</v>
      </c>
      <c r="S136" s="162">
        <v>0</v>
      </c>
      <c r="AC136" s="200">
        <v>2162.1799999999998</v>
      </c>
      <c r="AD136" s="199" t="s">
        <v>140</v>
      </c>
      <c r="AE136" s="199" t="s">
        <v>137</v>
      </c>
      <c r="AG136" s="129"/>
      <c r="AH136" s="129"/>
    </row>
    <row r="137" spans="1:34" s="1" customFormat="1">
      <c r="A137" s="231"/>
      <c r="B137" s="224"/>
      <c r="C137" s="230"/>
      <c r="D137" s="228"/>
      <c r="E137" s="228"/>
      <c r="F137" s="230"/>
      <c r="G137" s="228"/>
      <c r="H137" s="177" t="s">
        <v>169</v>
      </c>
      <c r="I137" s="161">
        <v>43335</v>
      </c>
      <c r="J137" s="164">
        <v>1105.93</v>
      </c>
      <c r="K137" s="164">
        <v>1105.93</v>
      </c>
      <c r="L137" s="164"/>
      <c r="M137" s="164">
        <v>1105.93</v>
      </c>
      <c r="N137" s="164"/>
      <c r="O137" s="164"/>
      <c r="P137" s="164"/>
      <c r="Q137" s="164"/>
      <c r="R137" s="164">
        <f>J137-N137-O137-S137</f>
        <v>1105.93</v>
      </c>
      <c r="S137" s="164">
        <v>0</v>
      </c>
      <c r="AC137" s="200">
        <v>11663.03</v>
      </c>
      <c r="AD137" s="199" t="s">
        <v>139</v>
      </c>
      <c r="AE137" s="199" t="s">
        <v>137</v>
      </c>
      <c r="AG137" s="129"/>
      <c r="AH137" s="129"/>
    </row>
    <row r="138" spans="1:34" s="1" customFormat="1">
      <c r="A138" s="231"/>
      <c r="B138" s="224"/>
      <c r="C138" s="230"/>
      <c r="D138" s="228"/>
      <c r="E138" s="228"/>
      <c r="F138" s="230"/>
      <c r="G138" s="228"/>
      <c r="H138" s="177" t="s">
        <v>170</v>
      </c>
      <c r="I138" s="161">
        <v>43335</v>
      </c>
      <c r="J138" s="162">
        <v>761.1</v>
      </c>
      <c r="K138" s="162">
        <v>761.1</v>
      </c>
      <c r="L138" s="162"/>
      <c r="M138" s="162">
        <v>761.1</v>
      </c>
      <c r="N138" s="162"/>
      <c r="O138" s="162"/>
      <c r="P138" s="162"/>
      <c r="Q138" s="162"/>
      <c r="R138" s="164">
        <f>J138-N138-O138-S138</f>
        <v>761.1</v>
      </c>
      <c r="S138" s="162">
        <v>0</v>
      </c>
      <c r="AC138" s="200">
        <v>14568.1</v>
      </c>
      <c r="AD138" s="199" t="s">
        <v>134</v>
      </c>
      <c r="AE138" s="199" t="s">
        <v>137</v>
      </c>
      <c r="AG138" s="129"/>
      <c r="AH138" s="129"/>
    </row>
    <row r="139" spans="1:34" s="1" customFormat="1">
      <c r="A139" s="231"/>
      <c r="B139" s="224"/>
      <c r="C139" s="230"/>
      <c r="D139" s="228"/>
      <c r="E139" s="228"/>
      <c r="F139" s="230"/>
      <c r="G139" s="228"/>
      <c r="H139" s="177" t="s">
        <v>171</v>
      </c>
      <c r="I139" s="161">
        <v>43343</v>
      </c>
      <c r="J139" s="135">
        <v>3831.42</v>
      </c>
      <c r="K139" s="135">
        <v>3831.42</v>
      </c>
      <c r="L139" s="135"/>
      <c r="M139" s="135">
        <v>3831.42</v>
      </c>
      <c r="N139" s="135"/>
      <c r="O139" s="135"/>
      <c r="P139" s="135"/>
      <c r="Q139" s="135"/>
      <c r="R139" s="164">
        <f>J139-N139-O139-S139</f>
        <v>3831.42</v>
      </c>
      <c r="S139" s="135">
        <v>0</v>
      </c>
      <c r="T139" s="200">
        <v>4516.97</v>
      </c>
      <c r="U139" s="199" t="s">
        <v>93</v>
      </c>
      <c r="V139" s="199" t="s">
        <v>101</v>
      </c>
      <c r="AC139" s="200">
        <v>1014.8</v>
      </c>
      <c r="AD139" s="199" t="s">
        <v>133</v>
      </c>
      <c r="AE139" s="199" t="s">
        <v>137</v>
      </c>
      <c r="AG139" s="129"/>
      <c r="AH139" s="129"/>
    </row>
    <row r="140" spans="1:34" s="1" customFormat="1">
      <c r="A140" s="231"/>
      <c r="B140" s="224"/>
      <c r="C140" s="230"/>
      <c r="D140" s="228"/>
      <c r="E140" s="228"/>
      <c r="F140" s="230"/>
      <c r="G140" s="228"/>
      <c r="H140" s="177" t="s">
        <v>175</v>
      </c>
      <c r="I140" s="161">
        <v>43325</v>
      </c>
      <c r="J140" s="162">
        <v>192.36</v>
      </c>
      <c r="K140" s="162">
        <v>192.36</v>
      </c>
      <c r="L140" s="162"/>
      <c r="M140" s="162">
        <v>192.36</v>
      </c>
      <c r="N140" s="162"/>
      <c r="O140" s="162"/>
      <c r="P140" s="162"/>
      <c r="Q140" s="162"/>
      <c r="R140" s="164">
        <f>J140-N140-O140-S140</f>
        <v>0</v>
      </c>
      <c r="S140" s="162">
        <v>192.36</v>
      </c>
      <c r="T140" s="200">
        <v>1268.5</v>
      </c>
      <c r="U140" s="199" t="s">
        <v>102</v>
      </c>
      <c r="V140" s="199" t="s">
        <v>101</v>
      </c>
      <c r="AC140" s="200">
        <v>2208.88</v>
      </c>
      <c r="AD140" s="199" t="s">
        <v>138</v>
      </c>
      <c r="AE140" s="199" t="s">
        <v>137</v>
      </c>
      <c r="AG140" s="129"/>
      <c r="AH140" s="129"/>
    </row>
    <row r="141" spans="1:34" s="1" customFormat="1">
      <c r="A141" s="231"/>
      <c r="B141" s="224"/>
      <c r="C141" s="230"/>
      <c r="D141" s="228"/>
      <c r="E141" s="228"/>
      <c r="F141" s="230"/>
      <c r="G141" s="228"/>
      <c r="H141" s="177"/>
      <c r="I141" s="161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200">
        <v>1856.11</v>
      </c>
      <c r="U141" s="199" t="s">
        <v>103</v>
      </c>
      <c r="V141" s="199" t="s">
        <v>101</v>
      </c>
      <c r="AG141" s="129"/>
      <c r="AH141" s="129"/>
    </row>
    <row r="142" spans="1:34" s="1" customFormat="1">
      <c r="A142" s="231"/>
      <c r="B142" s="224"/>
      <c r="C142" s="230"/>
      <c r="D142" s="228"/>
      <c r="E142" s="228"/>
      <c r="F142" s="230"/>
      <c r="G142" s="228"/>
      <c r="H142" s="177"/>
      <c r="I142" s="161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200">
        <v>2162.1799999999998</v>
      </c>
      <c r="U142" s="199" t="s">
        <v>104</v>
      </c>
      <c r="V142" s="199" t="s">
        <v>101</v>
      </c>
      <c r="AG142" s="129"/>
      <c r="AH142" s="129"/>
    </row>
    <row r="143" spans="1:34" s="1" customFormat="1">
      <c r="A143" s="231"/>
      <c r="B143" s="224"/>
      <c r="C143" s="230"/>
      <c r="D143" s="228"/>
      <c r="E143" s="228"/>
      <c r="F143" s="230"/>
      <c r="G143" s="228"/>
      <c r="H143" s="177"/>
      <c r="I143" s="161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200">
        <v>10727.11</v>
      </c>
      <c r="U143" s="199" t="s">
        <v>105</v>
      </c>
      <c r="V143" s="199" t="s">
        <v>101</v>
      </c>
      <c r="AG143" s="129"/>
      <c r="AH143" s="129"/>
    </row>
    <row r="144" spans="1:34" s="1" customFormat="1">
      <c r="A144" s="26"/>
      <c r="B144" s="23" t="s">
        <v>9</v>
      </c>
      <c r="C144" s="66"/>
      <c r="D144" s="67"/>
      <c r="E144" s="68"/>
      <c r="F144" s="69"/>
      <c r="G144" s="68"/>
      <c r="H144" s="178"/>
      <c r="I144" s="179"/>
      <c r="J144" s="46">
        <f t="shared" ref="J144:S144" si="17">SUM(J136:J143)</f>
        <v>12272.59</v>
      </c>
      <c r="K144" s="46">
        <f t="shared" si="17"/>
        <v>12272.59</v>
      </c>
      <c r="L144" s="46">
        <f t="shared" si="17"/>
        <v>0</v>
      </c>
      <c r="M144" s="46">
        <f t="shared" si="17"/>
        <v>12272.59</v>
      </c>
      <c r="N144" s="46">
        <f t="shared" si="17"/>
        <v>0</v>
      </c>
      <c r="O144" s="46">
        <f t="shared" si="17"/>
        <v>0</v>
      </c>
      <c r="P144" s="46">
        <f t="shared" si="17"/>
        <v>0</v>
      </c>
      <c r="Q144" s="46">
        <f t="shared" si="17"/>
        <v>0</v>
      </c>
      <c r="R144" s="46">
        <f t="shared" si="17"/>
        <v>12080.23</v>
      </c>
      <c r="S144" s="46">
        <f t="shared" si="17"/>
        <v>192.36</v>
      </c>
      <c r="AG144" s="129"/>
      <c r="AH144" s="129"/>
    </row>
    <row r="145" spans="1:34" s="1" customFormat="1" ht="15" customHeight="1">
      <c r="A145" s="231">
        <v>12</v>
      </c>
      <c r="B145" s="223" t="s">
        <v>32</v>
      </c>
      <c r="C145" s="233"/>
      <c r="D145" s="232"/>
      <c r="E145" s="266"/>
      <c r="F145" s="233"/>
      <c r="G145" s="232"/>
      <c r="H145" s="165">
        <v>4167</v>
      </c>
      <c r="I145" s="161">
        <v>43312</v>
      </c>
      <c r="J145" s="181">
        <v>946.25</v>
      </c>
      <c r="K145" s="181">
        <v>946.25</v>
      </c>
      <c r="L145" s="181">
        <v>946.25</v>
      </c>
      <c r="M145" s="181"/>
      <c r="N145" s="165"/>
      <c r="O145" s="165"/>
      <c r="P145" s="165"/>
      <c r="Q145" s="165"/>
      <c r="R145" s="164">
        <f t="shared" ref="R145:R151" si="18">J145-N145-O145-S145</f>
        <v>946.25</v>
      </c>
      <c r="S145" s="165">
        <v>0</v>
      </c>
      <c r="T145" s="198"/>
      <c r="U145" s="199"/>
      <c r="AG145" s="129"/>
      <c r="AH145" s="129"/>
    </row>
    <row r="146" spans="1:34" s="1" customFormat="1">
      <c r="A146" s="231"/>
      <c r="B146" s="224"/>
      <c r="C146" s="234"/>
      <c r="D146" s="231"/>
      <c r="E146" s="267"/>
      <c r="F146" s="234"/>
      <c r="G146" s="231"/>
      <c r="H146" s="165">
        <v>4249</v>
      </c>
      <c r="I146" s="161">
        <v>43312</v>
      </c>
      <c r="J146" s="181">
        <v>2523.35</v>
      </c>
      <c r="K146" s="181">
        <v>2523.35</v>
      </c>
      <c r="L146" s="181">
        <v>2523.35</v>
      </c>
      <c r="M146" s="181"/>
      <c r="N146" s="165"/>
      <c r="O146" s="165"/>
      <c r="P146" s="165"/>
      <c r="Q146" s="165"/>
      <c r="R146" s="164">
        <f t="shared" si="18"/>
        <v>2523.35</v>
      </c>
      <c r="S146" s="165">
        <v>0</v>
      </c>
      <c r="T146" s="198"/>
      <c r="U146" s="199"/>
      <c r="AG146" s="129"/>
      <c r="AH146" s="129"/>
    </row>
    <row r="147" spans="1:34" s="1" customFormat="1">
      <c r="A147" s="231"/>
      <c r="B147" s="224"/>
      <c r="C147" s="234"/>
      <c r="D147" s="231"/>
      <c r="E147" s="267"/>
      <c r="F147" s="234"/>
      <c r="G147" s="231"/>
      <c r="H147" s="165">
        <v>4088</v>
      </c>
      <c r="I147" s="161">
        <v>43312</v>
      </c>
      <c r="J147" s="181">
        <v>100.93</v>
      </c>
      <c r="K147" s="181">
        <v>0</v>
      </c>
      <c r="L147" s="181"/>
      <c r="M147" s="181">
        <v>0</v>
      </c>
      <c r="N147" s="165"/>
      <c r="O147" s="165">
        <v>100.93</v>
      </c>
      <c r="P147" s="165"/>
      <c r="Q147" s="165"/>
      <c r="R147" s="164">
        <f t="shared" si="18"/>
        <v>0</v>
      </c>
      <c r="S147" s="165">
        <v>0</v>
      </c>
      <c r="T147" s="198"/>
      <c r="U147" s="199"/>
      <c r="AG147" s="129"/>
      <c r="AH147" s="129"/>
    </row>
    <row r="148" spans="1:34" s="1" customFormat="1">
      <c r="A148" s="231"/>
      <c r="B148" s="224"/>
      <c r="C148" s="234"/>
      <c r="D148" s="231"/>
      <c r="E148" s="267"/>
      <c r="F148" s="234"/>
      <c r="G148" s="231"/>
      <c r="H148" s="165">
        <v>4280</v>
      </c>
      <c r="I148" s="161">
        <v>43343</v>
      </c>
      <c r="J148" s="181">
        <v>498.36</v>
      </c>
      <c r="K148" s="181">
        <v>498.36</v>
      </c>
      <c r="L148" s="181"/>
      <c r="M148" s="181">
        <v>498.36</v>
      </c>
      <c r="N148" s="165"/>
      <c r="O148" s="165">
        <v>0</v>
      </c>
      <c r="P148" s="165"/>
      <c r="Q148" s="165"/>
      <c r="R148" s="164">
        <f t="shared" si="18"/>
        <v>0</v>
      </c>
      <c r="S148" s="165">
        <v>498.36</v>
      </c>
      <c r="T148" s="198"/>
      <c r="U148" s="199"/>
      <c r="AG148" s="129"/>
      <c r="AH148" s="129"/>
    </row>
    <row r="149" spans="1:34" s="1" customFormat="1">
      <c r="A149" s="231"/>
      <c r="B149" s="224"/>
      <c r="C149" s="234"/>
      <c r="D149" s="231"/>
      <c r="E149" s="267"/>
      <c r="F149" s="234"/>
      <c r="G149" s="231"/>
      <c r="H149" s="216" t="s">
        <v>173</v>
      </c>
      <c r="I149" s="161">
        <v>43313</v>
      </c>
      <c r="J149" s="181">
        <v>28009</v>
      </c>
      <c r="K149" s="181">
        <v>27504.34</v>
      </c>
      <c r="L149" s="181"/>
      <c r="M149" s="181">
        <v>27504.34</v>
      </c>
      <c r="N149" s="165"/>
      <c r="O149" s="165">
        <v>504.66</v>
      </c>
      <c r="P149" s="165"/>
      <c r="Q149" s="165"/>
      <c r="R149" s="164">
        <f t="shared" si="18"/>
        <v>0</v>
      </c>
      <c r="S149" s="181">
        <v>27504.34</v>
      </c>
      <c r="T149" s="198"/>
      <c r="U149" s="199"/>
      <c r="AG149" s="129"/>
      <c r="AH149" s="129"/>
    </row>
    <row r="150" spans="1:34" s="1" customFormat="1">
      <c r="A150" s="231"/>
      <c r="B150" s="224"/>
      <c r="C150" s="234"/>
      <c r="D150" s="231"/>
      <c r="E150" s="267"/>
      <c r="F150" s="234"/>
      <c r="G150" s="231"/>
      <c r="H150" s="165">
        <v>4279</v>
      </c>
      <c r="I150" s="161">
        <v>43313</v>
      </c>
      <c r="J150" s="181">
        <v>32323.89</v>
      </c>
      <c r="K150" s="181">
        <v>31281.26</v>
      </c>
      <c r="L150" s="181"/>
      <c r="M150" s="181">
        <v>31281.26</v>
      </c>
      <c r="N150" s="165"/>
      <c r="O150" s="165">
        <v>1042.6300000000001</v>
      </c>
      <c r="P150" s="165"/>
      <c r="Q150" s="165"/>
      <c r="R150" s="164">
        <f t="shared" si="18"/>
        <v>0</v>
      </c>
      <c r="S150" s="181">
        <v>31281.26</v>
      </c>
      <c r="T150" s="198">
        <v>82.01</v>
      </c>
      <c r="U150" s="199" t="s">
        <v>99</v>
      </c>
      <c r="AG150" s="129"/>
      <c r="AH150" s="129"/>
    </row>
    <row r="151" spans="1:34" s="1" customFormat="1">
      <c r="A151" s="231"/>
      <c r="B151" s="224"/>
      <c r="C151" s="234"/>
      <c r="D151" s="231"/>
      <c r="E151" s="267"/>
      <c r="F151" s="234"/>
      <c r="G151" s="231"/>
      <c r="H151" s="165">
        <v>4168</v>
      </c>
      <c r="I151" s="161">
        <v>43313</v>
      </c>
      <c r="J151" s="213">
        <v>30469.25</v>
      </c>
      <c r="K151" s="164">
        <v>30280</v>
      </c>
      <c r="L151" s="181"/>
      <c r="M151" s="164">
        <v>30280</v>
      </c>
      <c r="N151" s="165"/>
      <c r="O151" s="165">
        <v>189.25</v>
      </c>
      <c r="P151" s="165"/>
      <c r="Q151" s="165"/>
      <c r="R151" s="164">
        <f t="shared" si="18"/>
        <v>30280</v>
      </c>
      <c r="S151" s="164">
        <v>0</v>
      </c>
      <c r="T151" s="198"/>
      <c r="U151" s="199"/>
      <c r="AG151" s="129"/>
      <c r="AH151" s="129"/>
    </row>
    <row r="152" spans="1:34" s="1" customFormat="1">
      <c r="A152" s="231"/>
      <c r="B152" s="224"/>
      <c r="C152" s="234"/>
      <c r="D152" s="231"/>
      <c r="E152" s="267"/>
      <c r="F152" s="234"/>
      <c r="G152" s="231"/>
      <c r="H152" s="165"/>
      <c r="I152" s="161"/>
      <c r="J152" s="181"/>
      <c r="K152" s="181"/>
      <c r="L152" s="181"/>
      <c r="M152" s="181"/>
      <c r="N152" s="165"/>
      <c r="O152" s="165"/>
      <c r="P152" s="165"/>
      <c r="Q152" s="165"/>
      <c r="R152" s="164" t="s">
        <v>167</v>
      </c>
      <c r="S152" s="165"/>
      <c r="T152" s="198"/>
      <c r="U152" s="199"/>
      <c r="AG152" s="129"/>
      <c r="AH152" s="129"/>
    </row>
    <row r="153" spans="1:34" s="1" customFormat="1">
      <c r="A153" s="231"/>
      <c r="B153" s="224"/>
      <c r="C153" s="234"/>
      <c r="D153" s="231"/>
      <c r="E153" s="267"/>
      <c r="F153" s="234"/>
      <c r="G153" s="231"/>
      <c r="H153" s="165">
        <v>4036</v>
      </c>
      <c r="I153" s="161">
        <v>43281</v>
      </c>
      <c r="J153" s="181"/>
      <c r="K153" s="181"/>
      <c r="L153" s="181"/>
      <c r="M153" s="181"/>
      <c r="N153" s="129"/>
      <c r="O153" s="165"/>
      <c r="P153" s="165"/>
      <c r="Q153" s="165"/>
      <c r="R153" s="164"/>
      <c r="S153" s="165"/>
      <c r="T153" s="198"/>
      <c r="U153" s="199"/>
      <c r="AG153" s="129"/>
      <c r="AH153" s="165">
        <v>246.02</v>
      </c>
    </row>
    <row r="154" spans="1:34" s="1" customFormat="1">
      <c r="A154" s="231"/>
      <c r="B154" s="224"/>
      <c r="C154" s="234"/>
      <c r="D154" s="231"/>
      <c r="E154" s="267"/>
      <c r="F154" s="234"/>
      <c r="G154" s="231"/>
      <c r="H154" s="180">
        <v>2252</v>
      </c>
      <c r="I154" s="161">
        <v>43220</v>
      </c>
      <c r="J154" s="162"/>
      <c r="K154" s="162"/>
      <c r="L154" s="162"/>
      <c r="M154" s="162"/>
      <c r="N154" s="129"/>
      <c r="O154" s="162"/>
      <c r="P154" s="135"/>
      <c r="Q154" s="135"/>
      <c r="R154" s="164"/>
      <c r="S154" s="162"/>
      <c r="T154" s="200"/>
      <c r="U154" s="199"/>
      <c r="AG154" s="129">
        <v>31.54</v>
      </c>
      <c r="AH154" s="129">
        <v>0</v>
      </c>
    </row>
    <row r="155" spans="1:34" s="1" customFormat="1">
      <c r="A155" s="231"/>
      <c r="B155" s="224"/>
      <c r="C155" s="234"/>
      <c r="D155" s="231"/>
      <c r="E155" s="267"/>
      <c r="F155" s="234"/>
      <c r="G155" s="231"/>
      <c r="H155" s="180">
        <v>2586</v>
      </c>
      <c r="I155" s="161">
        <v>43251</v>
      </c>
      <c r="J155" s="162"/>
      <c r="K155" s="162"/>
      <c r="L155" s="162"/>
      <c r="M155" s="162"/>
      <c r="N155" s="129"/>
      <c r="O155" s="162"/>
      <c r="P155" s="135"/>
      <c r="Q155" s="135"/>
      <c r="R155" s="164"/>
      <c r="S155" s="165"/>
      <c r="T155" s="198"/>
      <c r="U155" s="199"/>
      <c r="AG155" s="129">
        <v>100.93</v>
      </c>
      <c r="AH155" s="162">
        <v>100.93</v>
      </c>
    </row>
    <row r="156" spans="1:34" s="1" customFormat="1">
      <c r="A156" s="231"/>
      <c r="B156" s="224"/>
      <c r="C156" s="234"/>
      <c r="D156" s="231"/>
      <c r="E156" s="267"/>
      <c r="F156" s="234"/>
      <c r="G156" s="231"/>
      <c r="H156" s="180">
        <v>2839</v>
      </c>
      <c r="I156" s="161">
        <v>43251</v>
      </c>
      <c r="J156" s="162"/>
      <c r="K156" s="162"/>
      <c r="L156" s="162"/>
      <c r="M156" s="162"/>
      <c r="N156" s="129"/>
      <c r="O156" s="129"/>
      <c r="P156" s="135"/>
      <c r="Q156" s="135"/>
      <c r="R156" s="164"/>
      <c r="S156" s="165"/>
      <c r="T156" s="198"/>
      <c r="U156" s="199"/>
      <c r="AG156" s="129">
        <v>132.47</v>
      </c>
      <c r="AH156" s="162">
        <v>132.47</v>
      </c>
    </row>
    <row r="157" spans="1:34" s="1" customFormat="1">
      <c r="A157" s="231"/>
      <c r="B157" s="224"/>
      <c r="C157" s="234"/>
      <c r="D157" s="231"/>
      <c r="E157" s="267"/>
      <c r="F157" s="234"/>
      <c r="G157" s="231"/>
      <c r="H157" s="180"/>
      <c r="I157" s="161"/>
      <c r="J157" s="162"/>
      <c r="K157" s="162"/>
      <c r="L157" s="162"/>
      <c r="M157" s="162"/>
      <c r="N157" s="162"/>
      <c r="O157" s="129"/>
      <c r="P157" s="135"/>
      <c r="Q157" s="135"/>
      <c r="R157" s="164"/>
      <c r="S157" s="165"/>
      <c r="T157" s="198"/>
      <c r="U157" s="199"/>
      <c r="AG157" s="129"/>
      <c r="AH157" s="129"/>
    </row>
    <row r="158" spans="1:34" s="1" customFormat="1">
      <c r="A158" s="26"/>
      <c r="B158" s="23" t="s">
        <v>9</v>
      </c>
      <c r="C158" s="60"/>
      <c r="D158" s="21"/>
      <c r="E158" s="26"/>
      <c r="F158" s="63"/>
      <c r="G158" s="26"/>
      <c r="H158" s="171"/>
      <c r="I158" s="172"/>
      <c r="J158" s="130">
        <f t="shared" ref="J158:AH158" si="19">SUM(J145:J157)</f>
        <v>94871.03</v>
      </c>
      <c r="K158" s="130">
        <f t="shared" si="19"/>
        <v>93033.56</v>
      </c>
      <c r="L158" s="130">
        <f t="shared" si="19"/>
        <v>3469.6</v>
      </c>
      <c r="M158" s="130">
        <f t="shared" si="19"/>
        <v>89563.959999999992</v>
      </c>
      <c r="N158" s="130">
        <f t="shared" si="19"/>
        <v>0</v>
      </c>
      <c r="O158" s="130">
        <f t="shared" si="19"/>
        <v>1837.4700000000003</v>
      </c>
      <c r="P158" s="130">
        <f t="shared" si="19"/>
        <v>0</v>
      </c>
      <c r="Q158" s="130">
        <f t="shared" si="19"/>
        <v>0</v>
      </c>
      <c r="R158" s="130">
        <f t="shared" si="19"/>
        <v>33749.599999999999</v>
      </c>
      <c r="S158" s="130">
        <f t="shared" si="19"/>
        <v>59283.96</v>
      </c>
      <c r="T158" s="130">
        <f t="shared" si="19"/>
        <v>82.01</v>
      </c>
      <c r="U158" s="130">
        <f t="shared" si="19"/>
        <v>0</v>
      </c>
      <c r="V158" s="130">
        <f t="shared" si="19"/>
        <v>0</v>
      </c>
      <c r="W158" s="130">
        <f t="shared" si="19"/>
        <v>0</v>
      </c>
      <c r="X158" s="130">
        <f t="shared" si="19"/>
        <v>0</v>
      </c>
      <c r="Y158" s="130">
        <f t="shared" si="19"/>
        <v>0</v>
      </c>
      <c r="Z158" s="130">
        <f t="shared" si="19"/>
        <v>0</v>
      </c>
      <c r="AA158" s="130">
        <f t="shared" si="19"/>
        <v>0</v>
      </c>
      <c r="AB158" s="130">
        <f t="shared" si="19"/>
        <v>0</v>
      </c>
      <c r="AC158" s="130">
        <f t="shared" si="19"/>
        <v>0</v>
      </c>
      <c r="AD158" s="130">
        <f t="shared" si="19"/>
        <v>0</v>
      </c>
      <c r="AE158" s="130">
        <f t="shared" si="19"/>
        <v>0</v>
      </c>
      <c r="AF158" s="130">
        <f t="shared" si="19"/>
        <v>0</v>
      </c>
      <c r="AG158" s="130">
        <f t="shared" si="19"/>
        <v>264.94</v>
      </c>
      <c r="AH158" s="130">
        <f t="shared" si="19"/>
        <v>479.42000000000007</v>
      </c>
    </row>
    <row r="159" spans="1:34" s="1" customFormat="1" ht="15" customHeight="1">
      <c r="A159" s="225">
        <v>13</v>
      </c>
      <c r="B159" s="264" t="s">
        <v>81</v>
      </c>
      <c r="C159" s="221" t="s">
        <v>11</v>
      </c>
      <c r="D159" s="225">
        <v>19</v>
      </c>
      <c r="E159" s="260" t="s">
        <v>12</v>
      </c>
      <c r="F159" s="229" t="s">
        <v>11</v>
      </c>
      <c r="G159" s="227" t="s">
        <v>31</v>
      </c>
      <c r="H159" s="182" t="s">
        <v>159</v>
      </c>
      <c r="I159" s="161">
        <v>43312</v>
      </c>
      <c r="J159" s="164">
        <v>1783.24</v>
      </c>
      <c r="K159" s="164">
        <v>1783.24</v>
      </c>
      <c r="L159" s="164">
        <v>1783.24</v>
      </c>
      <c r="M159" s="164"/>
      <c r="N159" s="164"/>
      <c r="O159" s="164"/>
      <c r="P159" s="164"/>
      <c r="Q159" s="164"/>
      <c r="R159" s="164">
        <f>J159-N159-O159-S159</f>
        <v>1783.24</v>
      </c>
      <c r="S159" s="164">
        <v>0</v>
      </c>
      <c r="T159" s="200">
        <v>1783.24</v>
      </c>
      <c r="U159" s="199" t="s">
        <v>113</v>
      </c>
      <c r="V159" s="199" t="s">
        <v>107</v>
      </c>
      <c r="AG159" s="129"/>
      <c r="AH159" s="129"/>
    </row>
    <row r="160" spans="1:34" s="1" customFormat="1">
      <c r="A160" s="220"/>
      <c r="B160" s="265"/>
      <c r="C160" s="222"/>
      <c r="D160" s="220"/>
      <c r="E160" s="252"/>
      <c r="F160" s="230"/>
      <c r="G160" s="228"/>
      <c r="H160" s="182" t="s">
        <v>166</v>
      </c>
      <c r="I160" s="161">
        <v>43343</v>
      </c>
      <c r="J160" s="164">
        <v>1852.76</v>
      </c>
      <c r="K160" s="164">
        <v>1852.76</v>
      </c>
      <c r="L160" s="164"/>
      <c r="M160" s="164">
        <v>1852.76</v>
      </c>
      <c r="N160" s="164"/>
      <c r="O160" s="164"/>
      <c r="P160" s="164"/>
      <c r="Q160" s="164"/>
      <c r="R160" s="164">
        <f>J160-N160-O160-S160</f>
        <v>0</v>
      </c>
      <c r="S160" s="164">
        <v>1852.76</v>
      </c>
      <c r="AG160" s="129"/>
      <c r="AH160" s="129"/>
    </row>
    <row r="161" spans="1:34" s="1" customFormat="1">
      <c r="A161" s="220"/>
      <c r="B161" s="265"/>
      <c r="C161" s="222"/>
      <c r="D161" s="220"/>
      <c r="E161" s="252"/>
      <c r="F161" s="230"/>
      <c r="G161" s="228"/>
      <c r="H161" s="169"/>
      <c r="I161" s="161"/>
      <c r="J161" s="174"/>
      <c r="K161" s="174"/>
      <c r="L161" s="174"/>
      <c r="M161" s="174"/>
      <c r="N161" s="174"/>
      <c r="O161" s="174"/>
      <c r="P161" s="174"/>
      <c r="Q161" s="174"/>
      <c r="R161" s="164"/>
      <c r="S161" s="183"/>
      <c r="AG161" s="129"/>
      <c r="AH161" s="129"/>
    </row>
    <row r="162" spans="1:34" s="1" customFormat="1">
      <c r="A162" s="139"/>
      <c r="B162" s="23" t="s">
        <v>9</v>
      </c>
      <c r="C162" s="148"/>
      <c r="D162" s="139"/>
      <c r="E162" s="149"/>
      <c r="F162" s="141"/>
      <c r="G162" s="70"/>
      <c r="H162" s="169"/>
      <c r="I162" s="184"/>
      <c r="J162" s="130">
        <f>SUM(J159:J161)</f>
        <v>3636</v>
      </c>
      <c r="K162" s="130">
        <f t="shared" ref="K162:AG162" si="20">SUM(K159:K161)</f>
        <v>3636</v>
      </c>
      <c r="L162" s="130">
        <f t="shared" si="20"/>
        <v>1783.24</v>
      </c>
      <c r="M162" s="130">
        <f t="shared" si="20"/>
        <v>1852.76</v>
      </c>
      <c r="N162" s="130">
        <f t="shared" si="20"/>
        <v>0</v>
      </c>
      <c r="O162" s="130">
        <f t="shared" si="20"/>
        <v>0</v>
      </c>
      <c r="P162" s="130">
        <f t="shared" si="20"/>
        <v>0</v>
      </c>
      <c r="Q162" s="130">
        <f t="shared" si="20"/>
        <v>0</v>
      </c>
      <c r="R162" s="130">
        <f t="shared" si="20"/>
        <v>1783.24</v>
      </c>
      <c r="S162" s="130">
        <f t="shared" si="20"/>
        <v>1852.76</v>
      </c>
      <c r="T162" s="130">
        <f t="shared" si="20"/>
        <v>1783.24</v>
      </c>
      <c r="U162" s="130">
        <f t="shared" si="20"/>
        <v>0</v>
      </c>
      <c r="V162" s="130">
        <f t="shared" si="20"/>
        <v>0</v>
      </c>
      <c r="W162" s="130">
        <f t="shared" si="20"/>
        <v>0</v>
      </c>
      <c r="X162" s="130">
        <f t="shared" si="20"/>
        <v>0</v>
      </c>
      <c r="Y162" s="130">
        <f t="shared" si="20"/>
        <v>0</v>
      </c>
      <c r="Z162" s="130">
        <f t="shared" si="20"/>
        <v>0</v>
      </c>
      <c r="AA162" s="130">
        <f t="shared" si="20"/>
        <v>0</v>
      </c>
      <c r="AB162" s="130">
        <f t="shared" si="20"/>
        <v>0</v>
      </c>
      <c r="AC162" s="130">
        <f t="shared" si="20"/>
        <v>0</v>
      </c>
      <c r="AD162" s="130">
        <f t="shared" si="20"/>
        <v>0</v>
      </c>
      <c r="AE162" s="130">
        <f t="shared" si="20"/>
        <v>0</v>
      </c>
      <c r="AF162" s="130">
        <f t="shared" si="20"/>
        <v>0</v>
      </c>
      <c r="AG162" s="130">
        <f t="shared" si="20"/>
        <v>0</v>
      </c>
      <c r="AH162" s="129"/>
    </row>
    <row r="163" spans="1:34" s="1" customFormat="1" ht="16.5" customHeight="1">
      <c r="A163" s="139"/>
      <c r="B163" s="25" t="s">
        <v>30</v>
      </c>
      <c r="C163" s="137"/>
      <c r="D163" s="139"/>
      <c r="E163" s="71" t="s">
        <v>18</v>
      </c>
      <c r="F163" s="143"/>
      <c r="G163" s="72" t="s">
        <v>29</v>
      </c>
      <c r="H163" s="135">
        <v>22</v>
      </c>
      <c r="I163" s="161">
        <v>43312</v>
      </c>
      <c r="J163" s="164">
        <v>2402.84</v>
      </c>
      <c r="K163" s="164">
        <v>2402.84</v>
      </c>
      <c r="L163" s="164">
        <v>2402.84</v>
      </c>
      <c r="M163" s="162"/>
      <c r="N163" s="135"/>
      <c r="O163" s="135"/>
      <c r="P163" s="135">
        <v>1418.75</v>
      </c>
      <c r="Q163" s="135"/>
      <c r="R163" s="164">
        <v>984.09</v>
      </c>
      <c r="S163" s="164">
        <v>0</v>
      </c>
      <c r="T163" s="200">
        <v>3459.09</v>
      </c>
      <c r="U163" s="199" t="s">
        <v>112</v>
      </c>
      <c r="V163" s="199" t="s">
        <v>107</v>
      </c>
      <c r="AG163" s="129"/>
      <c r="AH163" s="129"/>
    </row>
    <row r="164" spans="1:34" s="1" customFormat="1">
      <c r="A164" s="136">
        <v>14</v>
      </c>
      <c r="B164" s="24" t="s">
        <v>28</v>
      </c>
      <c r="C164" s="138" t="s">
        <v>27</v>
      </c>
      <c r="D164" s="136">
        <v>935</v>
      </c>
      <c r="E164" s="142"/>
      <c r="F164" s="144" t="s">
        <v>26</v>
      </c>
      <c r="G164" s="73" t="s">
        <v>25</v>
      </c>
      <c r="H164" s="135">
        <v>23</v>
      </c>
      <c r="I164" s="161">
        <v>43343</v>
      </c>
      <c r="J164" s="164">
        <v>2265.9499999999998</v>
      </c>
      <c r="K164" s="164">
        <v>2265.9499999999998</v>
      </c>
      <c r="L164" s="164"/>
      <c r="M164" s="164">
        <v>2265.9499999999998</v>
      </c>
      <c r="N164" s="135"/>
      <c r="O164" s="135"/>
      <c r="P164" s="135"/>
      <c r="Q164" s="135"/>
      <c r="R164" s="164" t="s">
        <v>177</v>
      </c>
      <c r="S164" s="164">
        <v>2265.9499999999998</v>
      </c>
      <c r="AG164" s="129"/>
      <c r="AH164" s="129"/>
    </row>
    <row r="165" spans="1:34" s="1" customFormat="1">
      <c r="A165" s="136"/>
      <c r="B165" s="24" t="s">
        <v>24</v>
      </c>
      <c r="C165" s="138"/>
      <c r="D165" s="136"/>
      <c r="E165" s="142"/>
      <c r="F165" s="144"/>
      <c r="G165" s="73" t="s">
        <v>22</v>
      </c>
      <c r="H165" s="169"/>
      <c r="I165" s="170"/>
      <c r="J165" s="46"/>
      <c r="K165" s="46"/>
      <c r="L165" s="46"/>
      <c r="M165" s="46"/>
      <c r="N165" s="46"/>
      <c r="O165" s="46"/>
      <c r="P165" s="46"/>
      <c r="Q165" s="46"/>
      <c r="R165" s="164"/>
      <c r="S165" s="46"/>
      <c r="AG165" s="129"/>
      <c r="AH165" s="129"/>
    </row>
    <row r="166" spans="1:34" s="1" customFormat="1">
      <c r="A166" s="145"/>
      <c r="B166" s="2"/>
      <c r="C166" s="74"/>
      <c r="D166" s="145"/>
      <c r="E166" s="142"/>
      <c r="F166" s="75"/>
      <c r="G166" s="76" t="s">
        <v>23</v>
      </c>
      <c r="H166" s="169"/>
      <c r="I166" s="184"/>
      <c r="J166" s="164"/>
      <c r="K166" s="164"/>
      <c r="L166" s="164"/>
      <c r="M166" s="164"/>
      <c r="N166" s="164"/>
      <c r="O166" s="164"/>
      <c r="P166" s="164"/>
      <c r="Q166" s="164"/>
      <c r="R166" s="164"/>
      <c r="S166" s="130"/>
      <c r="AG166" s="129"/>
      <c r="AH166" s="129"/>
    </row>
    <row r="167" spans="1:34" s="1" customFormat="1">
      <c r="A167" s="21"/>
      <c r="B167" s="23" t="s">
        <v>9</v>
      </c>
      <c r="C167" s="138"/>
      <c r="D167" s="136"/>
      <c r="E167" s="62"/>
      <c r="F167" s="144"/>
      <c r="G167" s="77"/>
      <c r="H167" s="169"/>
      <c r="I167" s="184"/>
      <c r="J167" s="130">
        <f>SUM(J163:J166)</f>
        <v>4668.79</v>
      </c>
      <c r="K167" s="130">
        <f t="shared" ref="K167:AH167" si="21">SUM(K163:K166)</f>
        <v>4668.79</v>
      </c>
      <c r="L167" s="130">
        <f t="shared" si="21"/>
        <v>2402.84</v>
      </c>
      <c r="M167" s="130">
        <f t="shared" si="21"/>
        <v>2265.9499999999998</v>
      </c>
      <c r="N167" s="130">
        <f t="shared" si="21"/>
        <v>0</v>
      </c>
      <c r="O167" s="130">
        <f t="shared" si="21"/>
        <v>0</v>
      </c>
      <c r="P167" s="130">
        <f t="shared" si="21"/>
        <v>1418.75</v>
      </c>
      <c r="Q167" s="130">
        <f t="shared" si="21"/>
        <v>0</v>
      </c>
      <c r="R167" s="130">
        <f t="shared" si="21"/>
        <v>984.09</v>
      </c>
      <c r="S167" s="130">
        <f t="shared" si="21"/>
        <v>2265.9499999999998</v>
      </c>
      <c r="T167" s="130">
        <f t="shared" si="21"/>
        <v>3459.09</v>
      </c>
      <c r="U167" s="130">
        <f t="shared" si="21"/>
        <v>0</v>
      </c>
      <c r="V167" s="130">
        <f t="shared" si="21"/>
        <v>0</v>
      </c>
      <c r="W167" s="130">
        <f t="shared" si="21"/>
        <v>0</v>
      </c>
      <c r="X167" s="130">
        <f t="shared" si="21"/>
        <v>0</v>
      </c>
      <c r="Y167" s="130">
        <f t="shared" si="21"/>
        <v>0</v>
      </c>
      <c r="Z167" s="130">
        <f t="shared" si="21"/>
        <v>0</v>
      </c>
      <c r="AA167" s="130">
        <f t="shared" si="21"/>
        <v>0</v>
      </c>
      <c r="AB167" s="130">
        <f t="shared" si="21"/>
        <v>0</v>
      </c>
      <c r="AC167" s="130">
        <f t="shared" si="21"/>
        <v>0</v>
      </c>
      <c r="AD167" s="130">
        <f t="shared" si="21"/>
        <v>0</v>
      </c>
      <c r="AE167" s="130">
        <f t="shared" si="21"/>
        <v>0</v>
      </c>
      <c r="AF167" s="130">
        <f t="shared" si="21"/>
        <v>0</v>
      </c>
      <c r="AG167" s="130">
        <f t="shared" si="21"/>
        <v>0</v>
      </c>
      <c r="AH167" s="130">
        <f t="shared" si="21"/>
        <v>0</v>
      </c>
    </row>
    <row r="168" spans="1:34" s="1" customFormat="1" ht="15.75" customHeight="1">
      <c r="A168" s="136"/>
      <c r="B168" s="158" t="s">
        <v>73</v>
      </c>
      <c r="C168" s="82"/>
      <c r="D168" s="136"/>
      <c r="E168" s="142"/>
      <c r="F168" s="144"/>
      <c r="G168" s="77"/>
      <c r="H168" s="169">
        <v>2016762</v>
      </c>
      <c r="I168" s="161">
        <v>43335</v>
      </c>
      <c r="J168" s="175">
        <v>180</v>
      </c>
      <c r="K168" s="175">
        <v>180</v>
      </c>
      <c r="L168" s="175"/>
      <c r="M168" s="175">
        <v>180</v>
      </c>
      <c r="N168" s="130"/>
      <c r="O168" s="130"/>
      <c r="P168" s="130"/>
      <c r="Q168" s="130"/>
      <c r="R168" s="164">
        <f>J168-N168-O168-S168</f>
        <v>180</v>
      </c>
      <c r="S168" s="175">
        <v>0</v>
      </c>
      <c r="AC168" s="200">
        <v>108.06</v>
      </c>
      <c r="AD168" s="199" t="s">
        <v>146</v>
      </c>
      <c r="AE168" s="199" t="s">
        <v>144</v>
      </c>
      <c r="AG168" s="129"/>
      <c r="AH168" s="129"/>
    </row>
    <row r="169" spans="1:34" s="1" customFormat="1" ht="15.75" customHeight="1">
      <c r="A169" s="136">
        <v>15</v>
      </c>
      <c r="B169" s="158" t="s">
        <v>80</v>
      </c>
      <c r="C169" s="82"/>
      <c r="D169" s="136"/>
      <c r="E169" s="142"/>
      <c r="F169" s="144"/>
      <c r="G169" s="77"/>
      <c r="H169" s="169">
        <v>2016716</v>
      </c>
      <c r="I169" s="161">
        <v>43313</v>
      </c>
      <c r="J169" s="175">
        <v>1112.43</v>
      </c>
      <c r="K169" s="175">
        <v>1112.43</v>
      </c>
      <c r="L169" s="175"/>
      <c r="M169" s="175">
        <v>1112.43</v>
      </c>
      <c r="N169" s="130"/>
      <c r="O169" s="175"/>
      <c r="P169" s="130"/>
      <c r="Q169" s="130"/>
      <c r="R169" s="164">
        <v>0</v>
      </c>
      <c r="S169" s="175">
        <v>1112.43</v>
      </c>
      <c r="AC169" s="200">
        <v>1100</v>
      </c>
      <c r="AD169" s="199" t="s">
        <v>145</v>
      </c>
      <c r="AE169" s="199" t="s">
        <v>144</v>
      </c>
      <c r="AG169" s="129"/>
      <c r="AH169" s="129"/>
    </row>
    <row r="170" spans="1:34" s="1" customFormat="1">
      <c r="A170" s="145"/>
      <c r="B170" s="50"/>
      <c r="C170" s="83"/>
      <c r="D170" s="145"/>
      <c r="E170" s="56"/>
      <c r="F170" s="75"/>
      <c r="G170" s="84" t="s">
        <v>21</v>
      </c>
      <c r="H170" s="169">
        <v>2016774</v>
      </c>
      <c r="I170" s="161">
        <v>43343</v>
      </c>
      <c r="J170" s="175">
        <v>156.80000000000001</v>
      </c>
      <c r="K170" s="175">
        <v>156.80000000000001</v>
      </c>
      <c r="L170" s="130"/>
      <c r="M170" s="175">
        <v>156.80000000000001</v>
      </c>
      <c r="N170" s="130"/>
      <c r="O170" s="130"/>
      <c r="P170" s="130"/>
      <c r="Q170" s="130"/>
      <c r="R170" s="164">
        <v>0</v>
      </c>
      <c r="S170" s="175">
        <v>156.80000000000001</v>
      </c>
      <c r="AC170" s="200">
        <v>990</v>
      </c>
      <c r="AD170" s="199" t="s">
        <v>143</v>
      </c>
      <c r="AE170" s="199" t="s">
        <v>142</v>
      </c>
      <c r="AG170" s="129">
        <v>49.09</v>
      </c>
      <c r="AH170" s="129"/>
    </row>
    <row r="171" spans="1:34" s="1" customFormat="1">
      <c r="A171" s="145"/>
      <c r="B171" s="157" t="s">
        <v>9</v>
      </c>
      <c r="C171" s="74"/>
      <c r="D171" s="145"/>
      <c r="E171" s="85"/>
      <c r="F171" s="75"/>
      <c r="G171" s="86"/>
      <c r="H171" s="166"/>
      <c r="I171" s="184"/>
      <c r="J171" s="130">
        <f>SUM(J168:J170)</f>
        <v>1449.23</v>
      </c>
      <c r="K171" s="130">
        <f>SUM(K168:K170)</f>
        <v>1449.23</v>
      </c>
      <c r="L171" s="130">
        <f>SUM(L168:L170)</f>
        <v>0</v>
      </c>
      <c r="M171" s="130">
        <v>180</v>
      </c>
      <c r="N171" s="130">
        <f>SUM(N168:N170)</f>
        <v>0</v>
      </c>
      <c r="O171" s="130">
        <f>SUM(O168:O170)</f>
        <v>0</v>
      </c>
      <c r="P171" s="130"/>
      <c r="Q171" s="130">
        <f>SUM(Q168:Q170)</f>
        <v>0</v>
      </c>
      <c r="R171" s="130">
        <f>SUM(R168:R170)</f>
        <v>180</v>
      </c>
      <c r="S171" s="130">
        <f>SUM(S168:S170)</f>
        <v>1269.23</v>
      </c>
      <c r="AG171" s="129">
        <v>49.09</v>
      </c>
      <c r="AH171" s="129"/>
    </row>
    <row r="172" spans="1:34" s="1" customFormat="1" ht="16.5" hidden="1" customHeight="1">
      <c r="A172" s="139"/>
      <c r="B172" s="157"/>
      <c r="C172" s="78"/>
      <c r="D172" s="139"/>
      <c r="E172" s="141" t="s">
        <v>18</v>
      </c>
      <c r="F172" s="143"/>
      <c r="G172" s="79" t="s">
        <v>20</v>
      </c>
      <c r="H172" s="166"/>
      <c r="I172" s="161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99" t="s">
        <v>100</v>
      </c>
      <c r="U172" s="199" t="s">
        <v>101</v>
      </c>
      <c r="AC172" s="200">
        <v>5954.94</v>
      </c>
      <c r="AD172" s="199" t="s">
        <v>136</v>
      </c>
      <c r="AE172" s="199" t="s">
        <v>135</v>
      </c>
      <c r="AG172" s="129"/>
      <c r="AH172" s="129"/>
    </row>
    <row r="173" spans="1:34" s="1" customFormat="1" hidden="1">
      <c r="A173" s="136">
        <v>16</v>
      </c>
      <c r="B173" s="158" t="s">
        <v>149</v>
      </c>
      <c r="C173" s="80" t="s">
        <v>11</v>
      </c>
      <c r="D173" s="81">
        <v>639</v>
      </c>
      <c r="E173" s="142"/>
      <c r="F173" s="80" t="s">
        <v>11</v>
      </c>
      <c r="G173" s="77" t="s">
        <v>19</v>
      </c>
      <c r="H173" s="166"/>
      <c r="I173" s="161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AG173" s="129"/>
      <c r="AH173" s="129"/>
    </row>
    <row r="174" spans="1:34" s="1" customFormat="1" hidden="1">
      <c r="A174" s="136"/>
      <c r="B174" s="158"/>
      <c r="C174" s="82"/>
      <c r="D174" s="136"/>
      <c r="E174" s="142"/>
      <c r="F174" s="144"/>
      <c r="G174" s="77" t="s">
        <v>17</v>
      </c>
      <c r="H174" s="171"/>
      <c r="I174" s="161"/>
      <c r="J174" s="175"/>
      <c r="K174" s="175"/>
      <c r="L174" s="175"/>
      <c r="M174" s="130"/>
      <c r="N174" s="130"/>
      <c r="O174" s="130"/>
      <c r="P174" s="130"/>
      <c r="Q174" s="130"/>
      <c r="R174" s="164"/>
      <c r="S174" s="130"/>
      <c r="AG174" s="129"/>
      <c r="AH174" s="129"/>
    </row>
    <row r="175" spans="1:34" s="1" customFormat="1" hidden="1">
      <c r="A175" s="145"/>
      <c r="B175" s="23" t="s">
        <v>9</v>
      </c>
      <c r="C175" s="74"/>
      <c r="D175" s="145"/>
      <c r="E175" s="85"/>
      <c r="F175" s="75"/>
      <c r="G175" s="86"/>
      <c r="H175" s="166"/>
      <c r="I175" s="184"/>
      <c r="J175" s="130">
        <f>SUM(J172:J174)</f>
        <v>0</v>
      </c>
      <c r="K175" s="130">
        <f>SUM(K172:K174)</f>
        <v>0</v>
      </c>
      <c r="L175" s="130">
        <f>SUM(L172:L174)</f>
        <v>0</v>
      </c>
      <c r="M175" s="130"/>
      <c r="N175" s="130">
        <f>SUM(N172:N174)</f>
        <v>0</v>
      </c>
      <c r="O175" s="130">
        <f>SUM(O172:O174)</f>
        <v>0</v>
      </c>
      <c r="P175" s="130"/>
      <c r="Q175" s="130">
        <f>SUM(Q172:Q174)</f>
        <v>0</v>
      </c>
      <c r="R175" s="130">
        <f>SUM(R172:R174)</f>
        <v>0</v>
      </c>
      <c r="S175" s="130">
        <f>SUM(S172:S174)</f>
        <v>0</v>
      </c>
      <c r="AG175" s="129"/>
      <c r="AH175" s="129"/>
    </row>
    <row r="176" spans="1:34" s="1" customFormat="1">
      <c r="A176" s="140"/>
      <c r="B176" s="157"/>
      <c r="C176" s="155"/>
      <c r="D176" s="140"/>
      <c r="E176" s="152"/>
      <c r="F176" s="87"/>
      <c r="G176" s="77"/>
      <c r="H176" s="182" t="s">
        <v>176</v>
      </c>
      <c r="I176" s="161">
        <v>43343</v>
      </c>
      <c r="J176" s="175">
        <v>4153.1400000000003</v>
      </c>
      <c r="K176" s="175">
        <v>4153.1400000000003</v>
      </c>
      <c r="L176" s="175"/>
      <c r="M176" s="175">
        <v>4153.1400000000003</v>
      </c>
      <c r="N176" s="130"/>
      <c r="O176" s="130"/>
      <c r="P176" s="130"/>
      <c r="Q176" s="130"/>
      <c r="R176" s="164">
        <f>J176-N176-O176-S176</f>
        <v>0</v>
      </c>
      <c r="S176" s="175">
        <v>4153.1400000000003</v>
      </c>
      <c r="T176" s="200">
        <v>3974.08</v>
      </c>
      <c r="U176" s="199" t="s">
        <v>129</v>
      </c>
      <c r="V176" s="199" t="s">
        <v>94</v>
      </c>
      <c r="AG176" s="129"/>
      <c r="AH176" s="129"/>
    </row>
    <row r="177" spans="1:34" s="1" customFormat="1" ht="14.25" customHeight="1">
      <c r="A177" s="140"/>
      <c r="B177" s="204" t="s">
        <v>162</v>
      </c>
      <c r="C177" s="155"/>
      <c r="D177" s="140"/>
      <c r="E177" s="152"/>
      <c r="F177" s="87"/>
      <c r="G177" s="77"/>
      <c r="H177" s="166"/>
      <c r="I177" s="185"/>
      <c r="J177" s="175"/>
      <c r="K177" s="175"/>
      <c r="L177" s="175"/>
      <c r="M177" s="130"/>
      <c r="N177" s="130"/>
      <c r="O177" s="130"/>
      <c r="P177" s="130"/>
      <c r="Q177" s="130"/>
      <c r="R177" s="164"/>
      <c r="S177" s="175"/>
      <c r="AG177" s="129"/>
      <c r="AH177" s="129"/>
    </row>
    <row r="178" spans="1:34" s="1" customFormat="1">
      <c r="A178" s="140">
        <v>16</v>
      </c>
      <c r="B178" s="204" t="s">
        <v>163</v>
      </c>
      <c r="C178" s="155"/>
      <c r="D178" s="140"/>
      <c r="E178" s="152"/>
      <c r="F178" s="87"/>
      <c r="G178" s="77"/>
      <c r="H178" s="166"/>
      <c r="I178" s="184"/>
      <c r="J178" s="130"/>
      <c r="K178" s="130"/>
      <c r="L178" s="130"/>
      <c r="M178" s="130"/>
      <c r="N178" s="130"/>
      <c r="O178" s="130"/>
      <c r="P178" s="130"/>
      <c r="Q178" s="130"/>
      <c r="R178" s="164"/>
      <c r="S178" s="130"/>
      <c r="AG178" s="129"/>
      <c r="AH178" s="129"/>
    </row>
    <row r="179" spans="1:34" s="1" customFormat="1">
      <c r="A179" s="140"/>
      <c r="B179" s="158"/>
      <c r="C179" s="155"/>
      <c r="D179" s="140"/>
      <c r="E179" s="152"/>
      <c r="F179" s="87"/>
      <c r="G179" s="77"/>
      <c r="H179" s="166"/>
      <c r="I179" s="184"/>
      <c r="J179" s="130"/>
      <c r="K179" s="130"/>
      <c r="L179" s="130"/>
      <c r="M179" s="130"/>
      <c r="N179" s="130"/>
      <c r="O179" s="130"/>
      <c r="P179" s="130"/>
      <c r="Q179" s="130"/>
      <c r="R179" s="164"/>
      <c r="S179" s="130"/>
      <c r="AG179" s="129"/>
      <c r="AH179" s="129"/>
    </row>
    <row r="180" spans="1:34" s="1" customFormat="1">
      <c r="A180" s="139"/>
      <c r="B180" s="23" t="s">
        <v>9</v>
      </c>
      <c r="C180" s="155"/>
      <c r="D180" s="140"/>
      <c r="E180" s="152"/>
      <c r="F180" s="87"/>
      <c r="G180" s="77"/>
      <c r="H180" s="166"/>
      <c r="I180" s="184"/>
      <c r="J180" s="130">
        <f>SUM(J176:J179)</f>
        <v>4153.1400000000003</v>
      </c>
      <c r="K180" s="130">
        <f t="shared" ref="K180:S180" si="22">SUM(K176:K179)</f>
        <v>4153.1400000000003</v>
      </c>
      <c r="L180" s="130">
        <f t="shared" si="22"/>
        <v>0</v>
      </c>
      <c r="M180" s="130">
        <f t="shared" si="22"/>
        <v>4153.1400000000003</v>
      </c>
      <c r="N180" s="130">
        <f t="shared" si="22"/>
        <v>0</v>
      </c>
      <c r="O180" s="130">
        <f t="shared" si="22"/>
        <v>0</v>
      </c>
      <c r="P180" s="130">
        <f t="shared" si="22"/>
        <v>0</v>
      </c>
      <c r="Q180" s="130">
        <f t="shared" si="22"/>
        <v>0</v>
      </c>
      <c r="R180" s="130">
        <f t="shared" si="22"/>
        <v>0</v>
      </c>
      <c r="S180" s="130">
        <f t="shared" si="22"/>
        <v>4153.1400000000003</v>
      </c>
      <c r="AG180" s="129"/>
      <c r="AH180" s="129"/>
    </row>
    <row r="181" spans="1:34" s="1" customFormat="1" hidden="1">
      <c r="A181" s="136"/>
      <c r="B181" s="111" t="s">
        <v>86</v>
      </c>
      <c r="C181" s="160"/>
      <c r="D181" s="140"/>
      <c r="E181" s="149"/>
      <c r="F181" s="88"/>
      <c r="G181" s="150" t="s">
        <v>15</v>
      </c>
      <c r="H181" s="166"/>
      <c r="I181" s="161"/>
      <c r="J181" s="164"/>
      <c r="K181" s="164"/>
      <c r="L181" s="164"/>
      <c r="M181" s="164"/>
      <c r="N181" s="46"/>
      <c r="O181" s="46"/>
      <c r="P181" s="130"/>
      <c r="Q181" s="130"/>
      <c r="R181" s="164"/>
      <c r="S181" s="164">
        <v>0</v>
      </c>
      <c r="T181" s="200">
        <v>1946.54</v>
      </c>
      <c r="U181" s="199" t="s">
        <v>128</v>
      </c>
      <c r="V181" s="199" t="s">
        <v>109</v>
      </c>
      <c r="AG181" s="129"/>
      <c r="AH181" s="129"/>
    </row>
    <row r="182" spans="1:34" s="1" customFormat="1" ht="15.75" hidden="1" customHeight="1">
      <c r="A182" s="136">
        <v>17</v>
      </c>
      <c r="B182" s="111" t="s">
        <v>87</v>
      </c>
      <c r="C182" s="89" t="s">
        <v>11</v>
      </c>
      <c r="D182" s="140"/>
      <c r="E182" s="152" t="s">
        <v>12</v>
      </c>
      <c r="F182" s="90" t="s">
        <v>11</v>
      </c>
      <c r="G182" s="150" t="s">
        <v>14</v>
      </c>
      <c r="H182" s="166"/>
      <c r="I182" s="161"/>
      <c r="J182" s="164"/>
      <c r="K182" s="164"/>
      <c r="L182" s="164"/>
      <c r="M182" s="164"/>
      <c r="N182" s="46"/>
      <c r="O182" s="46"/>
      <c r="P182" s="130"/>
      <c r="Q182" s="130"/>
      <c r="R182" s="164"/>
      <c r="S182" s="164"/>
      <c r="AG182" s="129"/>
      <c r="AH182" s="129"/>
    </row>
    <row r="183" spans="1:34" s="1" customFormat="1" ht="15.75" hidden="1" customHeight="1">
      <c r="A183" s="136"/>
      <c r="B183" s="111"/>
      <c r="C183" s="90"/>
      <c r="D183" s="140"/>
      <c r="E183" s="152"/>
      <c r="F183" s="90"/>
      <c r="G183" s="150"/>
      <c r="H183" s="166"/>
      <c r="I183" s="186"/>
      <c r="J183" s="176"/>
      <c r="K183" s="176"/>
      <c r="L183" s="176"/>
      <c r="M183" s="176"/>
      <c r="N183" s="130"/>
      <c r="O183" s="130"/>
      <c r="P183" s="130"/>
      <c r="Q183" s="130"/>
      <c r="R183" s="164"/>
      <c r="S183" s="164"/>
      <c r="AG183" s="129"/>
      <c r="AH183" s="129"/>
    </row>
    <row r="184" spans="1:34" s="1" customFormat="1" hidden="1">
      <c r="A184" s="139"/>
      <c r="B184" s="157" t="s">
        <v>9</v>
      </c>
      <c r="C184" s="58"/>
      <c r="D184" s="91"/>
      <c r="E184" s="62"/>
      <c r="F184" s="92"/>
      <c r="G184" s="93" t="s">
        <v>13</v>
      </c>
      <c r="H184" s="166"/>
      <c r="I184" s="184"/>
      <c r="J184" s="130">
        <f>SUM(J181:J183)</f>
        <v>0</v>
      </c>
      <c r="K184" s="130">
        <f>SUM(K181:K183)</f>
        <v>0</v>
      </c>
      <c r="L184" s="130">
        <f>SUM(L181:L183)</f>
        <v>0</v>
      </c>
      <c r="M184" s="130"/>
      <c r="N184" s="130">
        <f>SUM(N181:N183)</f>
        <v>0</v>
      </c>
      <c r="O184" s="130">
        <f>SUM(O181:O183)</f>
        <v>0</v>
      </c>
      <c r="P184" s="130"/>
      <c r="Q184" s="130">
        <f>SUM(Q181:Q183)</f>
        <v>0</v>
      </c>
      <c r="R184" s="130">
        <f>SUM(R181:R183)</f>
        <v>0</v>
      </c>
      <c r="S184" s="130">
        <f>SUM(S181:S183)</f>
        <v>0</v>
      </c>
      <c r="AG184" s="129"/>
      <c r="AH184" s="129"/>
    </row>
    <row r="185" spans="1:34" s="1" customFormat="1">
      <c r="A185" s="139"/>
      <c r="B185" s="22"/>
      <c r="C185" s="94"/>
      <c r="D185" s="49"/>
      <c r="E185" s="85"/>
      <c r="F185" s="95"/>
      <c r="G185" s="93"/>
      <c r="H185" s="166">
        <v>2018061</v>
      </c>
      <c r="I185" s="161">
        <v>43333</v>
      </c>
      <c r="J185" s="175">
        <v>402.53</v>
      </c>
      <c r="K185" s="175">
        <v>402.53</v>
      </c>
      <c r="L185" s="175"/>
      <c r="M185" s="175">
        <v>402.53</v>
      </c>
      <c r="N185" s="175"/>
      <c r="O185" s="175"/>
      <c r="P185" s="175"/>
      <c r="Q185" s="175"/>
      <c r="R185" s="164">
        <v>0</v>
      </c>
      <c r="S185" s="175">
        <v>402.53</v>
      </c>
      <c r="T185" s="200">
        <v>759.24</v>
      </c>
      <c r="U185" s="199" t="s">
        <v>127</v>
      </c>
      <c r="V185" s="199" t="s">
        <v>111</v>
      </c>
      <c r="AG185" s="129"/>
      <c r="AH185" s="129"/>
    </row>
    <row r="186" spans="1:34" s="1" customFormat="1">
      <c r="A186" s="136">
        <v>17</v>
      </c>
      <c r="B186" s="111" t="s">
        <v>88</v>
      </c>
      <c r="C186" s="94"/>
      <c r="D186" s="49"/>
      <c r="E186" s="85"/>
      <c r="F186" s="95"/>
      <c r="G186" s="93"/>
      <c r="H186" s="166">
        <v>2018063</v>
      </c>
      <c r="I186" s="161">
        <v>43341</v>
      </c>
      <c r="J186" s="175">
        <v>756</v>
      </c>
      <c r="K186" s="175">
        <v>756</v>
      </c>
      <c r="L186" s="175"/>
      <c r="M186" s="175">
        <v>756</v>
      </c>
      <c r="N186" s="130"/>
      <c r="O186" s="130"/>
      <c r="P186" s="130"/>
      <c r="Q186" s="130"/>
      <c r="R186" s="164">
        <v>0</v>
      </c>
      <c r="S186" s="175">
        <v>756</v>
      </c>
      <c r="AG186" s="129"/>
      <c r="AH186" s="129"/>
    </row>
    <row r="187" spans="1:34" s="1" customFormat="1">
      <c r="A187" s="136"/>
      <c r="B187" s="111"/>
      <c r="C187" s="94"/>
      <c r="D187" s="49"/>
      <c r="E187" s="85"/>
      <c r="F187" s="95"/>
      <c r="G187" s="93"/>
      <c r="H187" s="166"/>
      <c r="I187" s="185"/>
      <c r="J187" s="175"/>
      <c r="K187" s="175"/>
      <c r="L187" s="175"/>
      <c r="M187" s="175"/>
      <c r="N187" s="175"/>
      <c r="O187" s="175"/>
      <c r="P187" s="175"/>
      <c r="Q187" s="175"/>
      <c r="R187" s="164"/>
      <c r="S187" s="175"/>
      <c r="AG187" s="129"/>
      <c r="AH187" s="129"/>
    </row>
    <row r="188" spans="1:34" s="1" customFormat="1">
      <c r="A188" s="136"/>
      <c r="B188" s="35"/>
      <c r="C188" s="94"/>
      <c r="D188" s="49"/>
      <c r="E188" s="85"/>
      <c r="F188" s="95"/>
      <c r="G188" s="93"/>
      <c r="H188" s="166"/>
      <c r="I188" s="184"/>
      <c r="J188" s="130"/>
      <c r="K188" s="130"/>
      <c r="L188" s="130"/>
      <c r="M188" s="130"/>
      <c r="N188" s="130"/>
      <c r="O188" s="130"/>
      <c r="P188" s="130"/>
      <c r="Q188" s="130"/>
      <c r="R188" s="164"/>
      <c r="S188" s="130"/>
      <c r="AG188" s="129"/>
      <c r="AH188" s="129"/>
    </row>
    <row r="189" spans="1:34" s="1" customFormat="1">
      <c r="A189" s="21"/>
      <c r="B189" s="23" t="s">
        <v>9</v>
      </c>
      <c r="C189" s="94"/>
      <c r="D189" s="49"/>
      <c r="E189" s="85"/>
      <c r="F189" s="95"/>
      <c r="G189" s="93"/>
      <c r="H189" s="166"/>
      <c r="I189" s="184"/>
      <c r="J189" s="130">
        <f t="shared" ref="J189:S189" si="23">SUM(J185:J188)</f>
        <v>1158.53</v>
      </c>
      <c r="K189" s="130">
        <f t="shared" si="23"/>
        <v>1158.53</v>
      </c>
      <c r="L189" s="130">
        <f t="shared" si="23"/>
        <v>0</v>
      </c>
      <c r="M189" s="175"/>
      <c r="N189" s="175">
        <f t="shared" si="23"/>
        <v>0</v>
      </c>
      <c r="O189" s="175">
        <f t="shared" si="23"/>
        <v>0</v>
      </c>
      <c r="P189" s="175"/>
      <c r="Q189" s="175">
        <f t="shared" si="23"/>
        <v>0</v>
      </c>
      <c r="R189" s="130">
        <f>SUM(R185:R188)</f>
        <v>0</v>
      </c>
      <c r="S189" s="130">
        <f t="shared" si="23"/>
        <v>1158.53</v>
      </c>
      <c r="AG189" s="129"/>
      <c r="AH189" s="129"/>
    </row>
    <row r="190" spans="1:34" s="1" customFormat="1">
      <c r="A190" s="136"/>
      <c r="B190" s="157"/>
      <c r="C190" s="94"/>
      <c r="D190" s="49"/>
      <c r="E190" s="85"/>
      <c r="F190" s="95"/>
      <c r="G190" s="93"/>
      <c r="H190" s="182" t="s">
        <v>165</v>
      </c>
      <c r="I190" s="161">
        <v>43341</v>
      </c>
      <c r="J190" s="175">
        <v>9419.09</v>
      </c>
      <c r="K190" s="175">
        <v>9419.09</v>
      </c>
      <c r="L190" s="175"/>
      <c r="M190" s="175">
        <v>9419.09</v>
      </c>
      <c r="N190" s="130"/>
      <c r="O190" s="130"/>
      <c r="P190" s="130"/>
      <c r="Q190" s="130"/>
      <c r="R190" s="164">
        <f>J190-N190-O190-S190</f>
        <v>0</v>
      </c>
      <c r="S190" s="175">
        <v>9419.09</v>
      </c>
      <c r="T190" s="200">
        <v>635.88</v>
      </c>
      <c r="U190" s="199" t="s">
        <v>123</v>
      </c>
      <c r="V190" s="199" t="s">
        <v>94</v>
      </c>
      <c r="AG190" s="129"/>
      <c r="AH190" s="129"/>
    </row>
    <row r="191" spans="1:34" s="1" customFormat="1" ht="15" customHeight="1">
      <c r="A191" s="136">
        <v>18</v>
      </c>
      <c r="B191" s="204" t="s">
        <v>164</v>
      </c>
      <c r="C191" s="94"/>
      <c r="D191" s="49"/>
      <c r="E191" s="85"/>
      <c r="F191" s="95"/>
      <c r="G191" s="93"/>
      <c r="H191" s="182"/>
      <c r="I191" s="185"/>
      <c r="J191" s="175"/>
      <c r="K191" s="175"/>
      <c r="L191" s="175"/>
      <c r="M191" s="162"/>
      <c r="N191" s="135"/>
      <c r="O191" s="135"/>
      <c r="P191" s="135"/>
      <c r="Q191" s="135"/>
      <c r="R191" s="164"/>
      <c r="S191" s="175"/>
      <c r="AG191" s="129"/>
      <c r="AH191" s="129"/>
    </row>
    <row r="192" spans="1:34" s="1" customFormat="1">
      <c r="A192" s="136"/>
      <c r="B192" s="158"/>
      <c r="C192" s="94"/>
      <c r="D192" s="49"/>
      <c r="E192" s="85"/>
      <c r="F192" s="95"/>
      <c r="G192" s="93"/>
      <c r="H192" s="182"/>
      <c r="I192" s="161"/>
      <c r="J192" s="174"/>
      <c r="K192" s="174"/>
      <c r="L192" s="174"/>
      <c r="M192" s="46"/>
      <c r="N192" s="46"/>
      <c r="O192" s="46"/>
      <c r="P192" s="46"/>
      <c r="Q192" s="46"/>
      <c r="R192" s="164"/>
      <c r="S192" s="174"/>
      <c r="AG192" s="129"/>
      <c r="AH192" s="129"/>
    </row>
    <row r="193" spans="1:34" s="1" customFormat="1">
      <c r="A193" s="21"/>
      <c r="B193" s="23" t="s">
        <v>9</v>
      </c>
      <c r="C193" s="94"/>
      <c r="D193" s="49"/>
      <c r="E193" s="85"/>
      <c r="F193" s="95"/>
      <c r="G193" s="93"/>
      <c r="H193" s="166"/>
      <c r="I193" s="184"/>
      <c r="J193" s="130">
        <f>SUM(J190:J192)</f>
        <v>9419.09</v>
      </c>
      <c r="K193" s="130">
        <f t="shared" ref="K193:S193" si="24">SUM(K190:K192)</f>
        <v>9419.09</v>
      </c>
      <c r="L193" s="130">
        <f t="shared" si="24"/>
        <v>0</v>
      </c>
      <c r="M193" s="130">
        <f t="shared" si="24"/>
        <v>9419.09</v>
      </c>
      <c r="N193" s="130">
        <f t="shared" si="24"/>
        <v>0</v>
      </c>
      <c r="O193" s="130">
        <f t="shared" si="24"/>
        <v>0</v>
      </c>
      <c r="P193" s="130">
        <f t="shared" si="24"/>
        <v>0</v>
      </c>
      <c r="Q193" s="130">
        <f t="shared" si="24"/>
        <v>0</v>
      </c>
      <c r="R193" s="130">
        <f t="shared" si="24"/>
        <v>0</v>
      </c>
      <c r="S193" s="130">
        <f t="shared" si="24"/>
        <v>9419.09</v>
      </c>
      <c r="AG193" s="129"/>
      <c r="AH193" s="129"/>
    </row>
    <row r="194" spans="1:34" s="1" customFormat="1">
      <c r="A194" s="203"/>
      <c r="B194" s="204"/>
      <c r="C194" s="94"/>
      <c r="D194" s="49"/>
      <c r="E194" s="85"/>
      <c r="F194" s="95"/>
      <c r="G194" s="93"/>
      <c r="H194" s="133">
        <v>8960203387</v>
      </c>
      <c r="I194" s="161">
        <v>43343</v>
      </c>
      <c r="J194" s="175">
        <v>151.4</v>
      </c>
      <c r="K194" s="175">
        <v>151.4</v>
      </c>
      <c r="L194" s="130"/>
      <c r="M194" s="175">
        <v>151.4</v>
      </c>
      <c r="N194" s="130"/>
      <c r="O194" s="130"/>
      <c r="P194" s="130"/>
      <c r="Q194" s="130"/>
      <c r="R194" s="164">
        <f t="shared" ref="R194:R199" si="25">J194-N194-O194-S194</f>
        <v>0</v>
      </c>
      <c r="S194" s="175">
        <v>151.4</v>
      </c>
      <c r="AG194" s="129"/>
      <c r="AH194" s="129"/>
    </row>
    <row r="195" spans="1:34" s="1" customFormat="1">
      <c r="A195" s="203"/>
      <c r="B195" s="204"/>
      <c r="C195" s="94"/>
      <c r="D195" s="49"/>
      <c r="E195" s="85"/>
      <c r="F195" s="95"/>
      <c r="G195" s="93"/>
      <c r="H195" s="133">
        <v>8960203388</v>
      </c>
      <c r="I195" s="161">
        <v>43343</v>
      </c>
      <c r="J195" s="175">
        <v>176.63</v>
      </c>
      <c r="K195" s="175">
        <v>176.63</v>
      </c>
      <c r="L195" s="130"/>
      <c r="M195" s="175">
        <v>176.63</v>
      </c>
      <c r="N195" s="130"/>
      <c r="O195" s="130"/>
      <c r="P195" s="130"/>
      <c r="Q195" s="130"/>
      <c r="R195" s="164">
        <f t="shared" si="25"/>
        <v>0</v>
      </c>
      <c r="S195" s="175">
        <v>176.63</v>
      </c>
      <c r="AG195" s="129"/>
      <c r="AH195" s="129"/>
    </row>
    <row r="196" spans="1:34" s="1" customFormat="1">
      <c r="A196" s="136"/>
      <c r="B196" s="158"/>
      <c r="C196" s="94"/>
      <c r="D196" s="49"/>
      <c r="E196" s="85"/>
      <c r="F196" s="95"/>
      <c r="G196" s="93"/>
      <c r="H196" s="133">
        <v>8960203396</v>
      </c>
      <c r="I196" s="161">
        <v>43343</v>
      </c>
      <c r="J196" s="163">
        <v>4163.5</v>
      </c>
      <c r="K196" s="163">
        <v>4163.5</v>
      </c>
      <c r="L196" s="163"/>
      <c r="M196" s="163">
        <v>4163.5</v>
      </c>
      <c r="N196" s="133"/>
      <c r="O196" s="133"/>
      <c r="P196" s="133"/>
      <c r="Q196" s="133"/>
      <c r="R196" s="164">
        <f t="shared" si="25"/>
        <v>0</v>
      </c>
      <c r="S196" s="163">
        <v>4163.5</v>
      </c>
      <c r="AG196" s="129"/>
      <c r="AH196" s="129"/>
    </row>
    <row r="197" spans="1:34" s="1" customFormat="1">
      <c r="A197" s="136">
        <v>19</v>
      </c>
      <c r="B197" s="158" t="s">
        <v>75</v>
      </c>
      <c r="C197" s="94"/>
      <c r="D197" s="49"/>
      <c r="E197" s="85"/>
      <c r="F197" s="95"/>
      <c r="G197" s="93"/>
      <c r="H197" s="133">
        <v>8960203391</v>
      </c>
      <c r="I197" s="161">
        <v>43343</v>
      </c>
      <c r="J197" s="163">
        <v>757</v>
      </c>
      <c r="K197" s="163">
        <v>757</v>
      </c>
      <c r="L197" s="163"/>
      <c r="M197" s="163">
        <v>757</v>
      </c>
      <c r="N197" s="133"/>
      <c r="O197" s="133"/>
      <c r="P197" s="133"/>
      <c r="Q197" s="133"/>
      <c r="R197" s="164">
        <f t="shared" si="25"/>
        <v>0</v>
      </c>
      <c r="S197" s="163">
        <v>757</v>
      </c>
      <c r="AG197" s="129"/>
      <c r="AH197" s="129"/>
    </row>
    <row r="198" spans="1:34" s="1" customFormat="1">
      <c r="A198" s="136"/>
      <c r="B198" s="158" t="s">
        <v>76</v>
      </c>
      <c r="C198" s="94"/>
      <c r="D198" s="49"/>
      <c r="E198" s="85"/>
      <c r="F198" s="95"/>
      <c r="G198" s="93"/>
      <c r="H198" s="133">
        <v>8960199617</v>
      </c>
      <c r="I198" s="161">
        <v>43312</v>
      </c>
      <c r="J198" s="163">
        <v>946.25</v>
      </c>
      <c r="K198" s="163">
        <v>946.25</v>
      </c>
      <c r="L198" s="163">
        <v>946.25</v>
      </c>
      <c r="M198" s="163"/>
      <c r="N198" s="133"/>
      <c r="O198" s="133"/>
      <c r="P198" s="133"/>
      <c r="Q198" s="133"/>
      <c r="R198" s="164">
        <f t="shared" si="25"/>
        <v>946.25</v>
      </c>
      <c r="S198" s="163">
        <v>0</v>
      </c>
      <c r="AG198" s="129"/>
      <c r="AH198" s="129"/>
    </row>
    <row r="199" spans="1:34" s="1" customFormat="1">
      <c r="A199" s="136"/>
      <c r="B199" s="158"/>
      <c r="C199" s="94"/>
      <c r="D199" s="49"/>
      <c r="E199" s="85"/>
      <c r="F199" s="95"/>
      <c r="G199" s="93"/>
      <c r="H199" s="133">
        <v>8960199619</v>
      </c>
      <c r="I199" s="161">
        <v>43312</v>
      </c>
      <c r="J199" s="163">
        <v>4731.25</v>
      </c>
      <c r="K199" s="163">
        <v>4731.25</v>
      </c>
      <c r="L199" s="163">
        <v>4731.25</v>
      </c>
      <c r="M199" s="163"/>
      <c r="N199" s="133"/>
      <c r="O199" s="133"/>
      <c r="P199" s="133"/>
      <c r="Q199" s="133"/>
      <c r="R199" s="164">
        <f t="shared" si="25"/>
        <v>4731.25</v>
      </c>
      <c r="S199" s="133">
        <v>0</v>
      </c>
      <c r="T199" s="200"/>
      <c r="U199" s="199"/>
      <c r="V199" s="199"/>
      <c r="AG199" s="129"/>
      <c r="AH199" s="129"/>
    </row>
    <row r="200" spans="1:34" s="1" customFormat="1">
      <c r="A200" s="136"/>
      <c r="B200" s="158"/>
      <c r="C200" s="94"/>
      <c r="D200" s="49"/>
      <c r="E200" s="85"/>
      <c r="F200" s="95"/>
      <c r="G200" s="93"/>
      <c r="H200" s="133" t="s">
        <v>158</v>
      </c>
      <c r="I200" s="161"/>
      <c r="J200" s="163"/>
      <c r="K200" s="163"/>
      <c r="L200" s="163"/>
      <c r="M200" s="163"/>
      <c r="N200" s="133"/>
      <c r="O200" s="129"/>
      <c r="P200" s="133"/>
      <c r="Q200" s="133"/>
      <c r="R200" s="164"/>
      <c r="S200" s="175"/>
      <c r="AG200" s="129"/>
      <c r="AH200" s="129"/>
    </row>
    <row r="201" spans="1:34" s="1" customFormat="1">
      <c r="A201" s="21"/>
      <c r="B201" s="157" t="s">
        <v>9</v>
      </c>
      <c r="C201" s="54"/>
      <c r="D201" s="49"/>
      <c r="E201" s="85"/>
      <c r="F201" s="95"/>
      <c r="G201" s="93"/>
      <c r="H201" s="166"/>
      <c r="I201" s="184"/>
      <c r="J201" s="130">
        <f>SUM(J194:J200)</f>
        <v>10926.029999999999</v>
      </c>
      <c r="K201" s="130">
        <f t="shared" ref="K201:S201" si="26">SUM(K194:K200)</f>
        <v>10926.029999999999</v>
      </c>
      <c r="L201" s="130">
        <f t="shared" si="26"/>
        <v>5677.5</v>
      </c>
      <c r="M201" s="130">
        <f t="shared" si="26"/>
        <v>5248.53</v>
      </c>
      <c r="N201" s="130">
        <f t="shared" si="26"/>
        <v>0</v>
      </c>
      <c r="O201" s="130">
        <f t="shared" si="26"/>
        <v>0</v>
      </c>
      <c r="P201" s="130">
        <f t="shared" si="26"/>
        <v>0</v>
      </c>
      <c r="Q201" s="130">
        <f t="shared" si="26"/>
        <v>0</v>
      </c>
      <c r="R201" s="130">
        <f t="shared" si="26"/>
        <v>5677.5</v>
      </c>
      <c r="S201" s="130">
        <f t="shared" si="26"/>
        <v>5248.53</v>
      </c>
      <c r="AG201" s="129"/>
      <c r="AH201" s="129"/>
    </row>
    <row r="202" spans="1:34" s="1" customFormat="1">
      <c r="A202" s="41"/>
      <c r="B202" s="157" t="s">
        <v>83</v>
      </c>
      <c r="C202" s="94"/>
      <c r="D202" s="49"/>
      <c r="E202" s="85"/>
      <c r="F202" s="95"/>
      <c r="G202" s="93"/>
      <c r="H202" s="166">
        <v>60</v>
      </c>
      <c r="I202" s="161">
        <v>43312</v>
      </c>
      <c r="J202" s="175">
        <v>6366.3</v>
      </c>
      <c r="K202" s="175">
        <v>6366.3</v>
      </c>
      <c r="L202" s="175">
        <v>6366.3</v>
      </c>
      <c r="M202" s="175"/>
      <c r="N202" s="175"/>
      <c r="O202" s="175"/>
      <c r="P202" s="175"/>
      <c r="Q202" s="175"/>
      <c r="R202" s="164">
        <f>J202-N202-O202-S202</f>
        <v>6366.3</v>
      </c>
      <c r="S202" s="175">
        <v>0</v>
      </c>
      <c r="AG202" s="129"/>
      <c r="AH202" s="129"/>
    </row>
    <row r="203" spans="1:34" s="1" customFormat="1">
      <c r="A203" s="140">
        <v>20</v>
      </c>
      <c r="B203" s="158" t="s">
        <v>84</v>
      </c>
      <c r="C203" s="94"/>
      <c r="D203" s="49"/>
      <c r="E203" s="85"/>
      <c r="F203" s="95"/>
      <c r="G203" s="93"/>
      <c r="H203" s="166">
        <v>153</v>
      </c>
      <c r="I203" s="161">
        <v>43312</v>
      </c>
      <c r="J203" s="175">
        <v>409.26</v>
      </c>
      <c r="K203" s="175">
        <v>409.26</v>
      </c>
      <c r="L203" s="175">
        <v>409.26</v>
      </c>
      <c r="M203" s="175"/>
      <c r="N203" s="175"/>
      <c r="O203" s="175"/>
      <c r="P203" s="175"/>
      <c r="Q203" s="175"/>
      <c r="R203" s="164">
        <f>J203-N203-O203-S203</f>
        <v>409.26</v>
      </c>
      <c r="S203" s="175">
        <v>0</v>
      </c>
      <c r="AG203" s="129"/>
      <c r="AH203" s="129"/>
    </row>
    <row r="204" spans="1:34" s="1" customFormat="1">
      <c r="A204" s="49"/>
      <c r="B204" s="50"/>
      <c r="C204" s="94"/>
      <c r="D204" s="49"/>
      <c r="E204" s="85"/>
      <c r="F204" s="95"/>
      <c r="G204" s="93"/>
      <c r="H204" s="166"/>
      <c r="I204" s="161"/>
      <c r="J204" s="175"/>
      <c r="K204" s="175"/>
      <c r="L204" s="175"/>
      <c r="M204" s="175"/>
      <c r="N204" s="175"/>
      <c r="O204" s="175"/>
      <c r="P204" s="175"/>
      <c r="Q204" s="175"/>
      <c r="R204" s="164"/>
      <c r="S204" s="175"/>
      <c r="AG204" s="129"/>
      <c r="AH204" s="129"/>
    </row>
    <row r="205" spans="1:34" s="1" customFormat="1">
      <c r="A205" s="136"/>
      <c r="B205" s="157" t="s">
        <v>9</v>
      </c>
      <c r="C205" s="54"/>
      <c r="D205" s="49"/>
      <c r="E205" s="85"/>
      <c r="F205" s="95"/>
      <c r="G205" s="93"/>
      <c r="H205" s="166"/>
      <c r="I205" s="184"/>
      <c r="J205" s="130">
        <f t="shared" ref="J205:S205" si="27">SUM(J202:J204)</f>
        <v>6775.56</v>
      </c>
      <c r="K205" s="130">
        <f t="shared" si="27"/>
        <v>6775.56</v>
      </c>
      <c r="L205" s="130">
        <f t="shared" si="27"/>
        <v>6775.56</v>
      </c>
      <c r="M205" s="130">
        <f t="shared" si="27"/>
        <v>0</v>
      </c>
      <c r="N205" s="130">
        <f t="shared" si="27"/>
        <v>0</v>
      </c>
      <c r="O205" s="130">
        <f t="shared" si="27"/>
        <v>0</v>
      </c>
      <c r="P205" s="130">
        <f t="shared" si="27"/>
        <v>0</v>
      </c>
      <c r="Q205" s="130">
        <f t="shared" si="27"/>
        <v>0</v>
      </c>
      <c r="R205" s="130">
        <f t="shared" si="27"/>
        <v>6775.56</v>
      </c>
      <c r="S205" s="130">
        <f t="shared" si="27"/>
        <v>0</v>
      </c>
      <c r="AG205" s="129"/>
      <c r="AH205" s="129"/>
    </row>
    <row r="206" spans="1:34" s="1" customFormat="1">
      <c r="A206" s="41"/>
      <c r="B206" s="96"/>
      <c r="C206" s="94"/>
      <c r="D206" s="49"/>
      <c r="E206" s="85"/>
      <c r="F206" s="95"/>
      <c r="G206" s="93"/>
      <c r="H206" s="135">
        <v>14000090</v>
      </c>
      <c r="I206" s="161">
        <v>43312</v>
      </c>
      <c r="J206" s="175">
        <v>818.88</v>
      </c>
      <c r="K206" s="175">
        <v>818.88</v>
      </c>
      <c r="L206" s="175">
        <v>818.88</v>
      </c>
      <c r="M206" s="175"/>
      <c r="N206" s="175"/>
      <c r="O206" s="175"/>
      <c r="P206" s="175"/>
      <c r="Q206" s="175"/>
      <c r="R206" s="164">
        <f>J206-N206-O206-S206</f>
        <v>818.88</v>
      </c>
      <c r="S206" s="175">
        <v>0</v>
      </c>
      <c r="T206" s="200">
        <v>383.36</v>
      </c>
      <c r="U206" s="199" t="s">
        <v>125</v>
      </c>
      <c r="V206" s="199" t="s">
        <v>94</v>
      </c>
      <c r="AG206" s="129"/>
      <c r="AH206" s="129"/>
    </row>
    <row r="207" spans="1:34" s="1" customFormat="1">
      <c r="A207" s="140">
        <v>21</v>
      </c>
      <c r="B207" s="197" t="s">
        <v>85</v>
      </c>
      <c r="C207" s="94"/>
      <c r="D207" s="49"/>
      <c r="E207" s="85"/>
      <c r="F207" s="95"/>
      <c r="G207" s="93"/>
      <c r="H207" s="135">
        <v>14000097</v>
      </c>
      <c r="I207" s="161">
        <v>43343</v>
      </c>
      <c r="J207" s="175">
        <v>1200.3599999999999</v>
      </c>
      <c r="K207" s="175">
        <v>1200.3599999999999</v>
      </c>
      <c r="L207" s="175"/>
      <c r="M207" s="175">
        <v>1200.3599999999999</v>
      </c>
      <c r="N207" s="175"/>
      <c r="O207" s="175"/>
      <c r="P207" s="175"/>
      <c r="Q207" s="175"/>
      <c r="R207" s="164">
        <f>J207-N207-O207-S207</f>
        <v>0</v>
      </c>
      <c r="S207" s="175">
        <v>1200.3599999999999</v>
      </c>
      <c r="AG207" s="129"/>
      <c r="AH207" s="129"/>
    </row>
    <row r="208" spans="1:34" s="1" customFormat="1">
      <c r="A208" s="49"/>
      <c r="B208" s="48"/>
      <c r="C208" s="94"/>
      <c r="D208" s="49"/>
      <c r="E208" s="85"/>
      <c r="F208" s="95"/>
      <c r="G208" s="93"/>
      <c r="H208" s="135" t="s">
        <v>167</v>
      </c>
      <c r="I208" s="161"/>
      <c r="J208" s="175"/>
      <c r="K208" s="175"/>
      <c r="L208" s="175"/>
      <c r="M208" s="175"/>
      <c r="N208" s="175"/>
      <c r="O208" s="175"/>
      <c r="P208" s="175"/>
      <c r="Q208" s="175"/>
      <c r="R208" s="164"/>
      <c r="S208" s="175"/>
      <c r="AG208" s="129"/>
      <c r="AH208" s="129"/>
    </row>
    <row r="209" spans="1:34" s="1" customFormat="1">
      <c r="A209" s="136"/>
      <c r="B209" s="157" t="s">
        <v>9</v>
      </c>
      <c r="C209" s="54"/>
      <c r="D209" s="49"/>
      <c r="E209" s="85"/>
      <c r="F209" s="95"/>
      <c r="G209" s="93"/>
      <c r="H209" s="166"/>
      <c r="I209" s="184"/>
      <c r="J209" s="130">
        <f>SUM(J206:J208)</f>
        <v>2019.2399999999998</v>
      </c>
      <c r="K209" s="130">
        <f t="shared" ref="K209:AG209" si="28">SUM(K206:K208)</f>
        <v>2019.2399999999998</v>
      </c>
      <c r="L209" s="130">
        <f t="shared" si="28"/>
        <v>818.88</v>
      </c>
      <c r="M209" s="130">
        <f t="shared" si="28"/>
        <v>1200.3599999999999</v>
      </c>
      <c r="N209" s="130">
        <f t="shared" si="28"/>
        <v>0</v>
      </c>
      <c r="O209" s="130">
        <f t="shared" si="28"/>
        <v>0</v>
      </c>
      <c r="P209" s="130">
        <f t="shared" si="28"/>
        <v>0</v>
      </c>
      <c r="Q209" s="130">
        <f t="shared" si="28"/>
        <v>0</v>
      </c>
      <c r="R209" s="130">
        <f t="shared" si="28"/>
        <v>818.88</v>
      </c>
      <c r="S209" s="130">
        <f t="shared" si="28"/>
        <v>1200.3599999999999</v>
      </c>
      <c r="T209" s="130">
        <f t="shared" si="28"/>
        <v>383.36</v>
      </c>
      <c r="U209" s="130">
        <f t="shared" si="28"/>
        <v>0</v>
      </c>
      <c r="V209" s="130">
        <f t="shared" si="28"/>
        <v>0</v>
      </c>
      <c r="W209" s="130">
        <f t="shared" si="28"/>
        <v>0</v>
      </c>
      <c r="X209" s="130">
        <f t="shared" si="28"/>
        <v>0</v>
      </c>
      <c r="Y209" s="130">
        <f t="shared" si="28"/>
        <v>0</v>
      </c>
      <c r="Z209" s="130">
        <f t="shared" si="28"/>
        <v>0</v>
      </c>
      <c r="AA209" s="130">
        <f t="shared" si="28"/>
        <v>0</v>
      </c>
      <c r="AB209" s="130">
        <f t="shared" si="28"/>
        <v>0</v>
      </c>
      <c r="AC209" s="130">
        <f t="shared" si="28"/>
        <v>0</v>
      </c>
      <c r="AD209" s="130">
        <f t="shared" si="28"/>
        <v>0</v>
      </c>
      <c r="AE209" s="130">
        <f t="shared" si="28"/>
        <v>0</v>
      </c>
      <c r="AF209" s="130">
        <f t="shared" si="28"/>
        <v>0</v>
      </c>
      <c r="AG209" s="130">
        <f t="shared" si="28"/>
        <v>0</v>
      </c>
      <c r="AH209" s="129"/>
    </row>
    <row r="210" spans="1:34" s="1" customFormat="1">
      <c r="A210" s="139"/>
      <c r="B210" s="157"/>
      <c r="C210" s="94"/>
      <c r="D210" s="49"/>
      <c r="E210" s="85"/>
      <c r="F210" s="95"/>
      <c r="G210" s="93"/>
      <c r="H210" s="217" t="s">
        <v>155</v>
      </c>
      <c r="I210" s="161">
        <v>43312</v>
      </c>
      <c r="J210" s="162">
        <v>1783.24</v>
      </c>
      <c r="K210" s="162">
        <v>1783.24</v>
      </c>
      <c r="L210" s="162">
        <v>1783.24</v>
      </c>
      <c r="M210" s="162"/>
      <c r="N210" s="135"/>
      <c r="O210" s="135"/>
      <c r="P210" s="135"/>
      <c r="Q210" s="135"/>
      <c r="R210" s="164">
        <f>J210-N210-O210-S210</f>
        <v>1783.24</v>
      </c>
      <c r="S210" s="135">
        <v>0</v>
      </c>
      <c r="T210" s="200">
        <v>973.27</v>
      </c>
      <c r="U210" s="199" t="s">
        <v>108</v>
      </c>
      <c r="V210" s="199" t="s">
        <v>107</v>
      </c>
      <c r="AG210" s="129"/>
      <c r="AH210" s="129"/>
    </row>
    <row r="211" spans="1:34" s="1" customFormat="1">
      <c r="A211" s="136">
        <v>22</v>
      </c>
      <c r="B211" s="158" t="s">
        <v>77</v>
      </c>
      <c r="C211" s="94"/>
      <c r="D211" s="49"/>
      <c r="E211" s="85"/>
      <c r="F211" s="95"/>
      <c r="G211" s="93"/>
      <c r="H211" s="217" t="s">
        <v>172</v>
      </c>
      <c r="I211" s="161">
        <v>43343</v>
      </c>
      <c r="J211" s="162">
        <v>7858.66</v>
      </c>
      <c r="K211" s="162">
        <v>7858.66</v>
      </c>
      <c r="L211" s="162"/>
      <c r="M211" s="162">
        <v>7858.66</v>
      </c>
      <c r="N211" s="135"/>
      <c r="O211" s="135"/>
      <c r="P211" s="135"/>
      <c r="Q211" s="135"/>
      <c r="R211" s="164">
        <f>J211-N211-O211-S211</f>
        <v>7858.66</v>
      </c>
      <c r="S211" s="162">
        <v>0</v>
      </c>
      <c r="AG211" s="129"/>
      <c r="AH211" s="129"/>
    </row>
    <row r="212" spans="1:34" s="1" customFormat="1">
      <c r="A212" s="145"/>
      <c r="B212" s="50"/>
      <c r="C212" s="94"/>
      <c r="D212" s="49"/>
      <c r="E212" s="85"/>
      <c r="F212" s="95"/>
      <c r="G212" s="93"/>
      <c r="H212" s="166"/>
      <c r="I212" s="170"/>
      <c r="J212" s="174"/>
      <c r="K212" s="174"/>
      <c r="L212" s="174"/>
      <c r="M212" s="174"/>
      <c r="N212" s="174"/>
      <c r="O212" s="174"/>
      <c r="P212" s="174"/>
      <c r="Q212" s="174"/>
      <c r="R212" s="164">
        <f>J212-N212-O212-S212</f>
        <v>0</v>
      </c>
      <c r="S212" s="174"/>
      <c r="AG212" s="129"/>
      <c r="AH212" s="129"/>
    </row>
    <row r="213" spans="1:34" s="1" customFormat="1">
      <c r="A213" s="136"/>
      <c r="B213" s="111" t="s">
        <v>9</v>
      </c>
      <c r="C213" s="54"/>
      <c r="D213" s="49"/>
      <c r="E213" s="85"/>
      <c r="F213" s="95"/>
      <c r="G213" s="93"/>
      <c r="H213" s="166"/>
      <c r="I213" s="184"/>
      <c r="J213" s="130">
        <f t="shared" ref="J213:AG213" si="29">SUM(J210:J212)</f>
        <v>9641.9</v>
      </c>
      <c r="K213" s="130">
        <f t="shared" si="29"/>
        <v>9641.9</v>
      </c>
      <c r="L213" s="130">
        <f t="shared" si="29"/>
        <v>1783.24</v>
      </c>
      <c r="M213" s="130">
        <f t="shared" si="29"/>
        <v>7858.66</v>
      </c>
      <c r="N213" s="130">
        <f t="shared" si="29"/>
        <v>0</v>
      </c>
      <c r="O213" s="130">
        <f t="shared" si="29"/>
        <v>0</v>
      </c>
      <c r="P213" s="130">
        <f t="shared" si="29"/>
        <v>0</v>
      </c>
      <c r="Q213" s="130">
        <f t="shared" si="29"/>
        <v>0</v>
      </c>
      <c r="R213" s="130">
        <f t="shared" si="29"/>
        <v>9641.9</v>
      </c>
      <c r="S213" s="130">
        <f t="shared" si="29"/>
        <v>0</v>
      </c>
      <c r="T213" s="130">
        <f t="shared" si="29"/>
        <v>973.27</v>
      </c>
      <c r="U213" s="130">
        <f t="shared" si="29"/>
        <v>0</v>
      </c>
      <c r="V213" s="130">
        <f t="shared" si="29"/>
        <v>0</v>
      </c>
      <c r="W213" s="130">
        <f t="shared" si="29"/>
        <v>0</v>
      </c>
      <c r="X213" s="130">
        <f t="shared" si="29"/>
        <v>0</v>
      </c>
      <c r="Y213" s="130">
        <f t="shared" si="29"/>
        <v>0</v>
      </c>
      <c r="Z213" s="130">
        <f t="shared" si="29"/>
        <v>0</v>
      </c>
      <c r="AA213" s="130">
        <f t="shared" si="29"/>
        <v>0</v>
      </c>
      <c r="AB213" s="130">
        <f t="shared" si="29"/>
        <v>0</v>
      </c>
      <c r="AC213" s="130">
        <f t="shared" si="29"/>
        <v>0</v>
      </c>
      <c r="AD213" s="130">
        <f t="shared" si="29"/>
        <v>0</v>
      </c>
      <c r="AE213" s="130">
        <f t="shared" si="29"/>
        <v>0</v>
      </c>
      <c r="AF213" s="130">
        <f t="shared" si="29"/>
        <v>0</v>
      </c>
      <c r="AG213" s="130">
        <f t="shared" si="29"/>
        <v>0</v>
      </c>
      <c r="AH213" s="129"/>
    </row>
    <row r="214" spans="1:34" s="1" customFormat="1">
      <c r="A214" s="41"/>
      <c r="B214" s="157" t="s">
        <v>131</v>
      </c>
      <c r="C214" s="94"/>
      <c r="D214" s="49"/>
      <c r="E214" s="85"/>
      <c r="F214" s="95"/>
      <c r="G214" s="93"/>
      <c r="H214" s="218">
        <v>500</v>
      </c>
      <c r="I214" s="161">
        <v>43312</v>
      </c>
      <c r="J214" s="175">
        <v>4663.87</v>
      </c>
      <c r="K214" s="175">
        <v>4663.87</v>
      </c>
      <c r="L214" s="175">
        <v>4663.87</v>
      </c>
      <c r="M214" s="175"/>
      <c r="N214" s="175"/>
      <c r="O214" s="175"/>
      <c r="P214" s="175"/>
      <c r="Q214" s="175"/>
      <c r="R214" s="164">
        <f>J214-N214-O214-S214</f>
        <v>4663.87</v>
      </c>
      <c r="S214" s="175">
        <v>0</v>
      </c>
      <c r="T214" s="200">
        <v>4555.84</v>
      </c>
      <c r="U214" s="199" t="s">
        <v>124</v>
      </c>
      <c r="V214" s="199" t="s">
        <v>116</v>
      </c>
      <c r="AG214" s="129"/>
      <c r="AH214" s="129"/>
    </row>
    <row r="215" spans="1:34" s="1" customFormat="1">
      <c r="A215" s="140">
        <v>23</v>
      </c>
      <c r="B215" s="158" t="s">
        <v>132</v>
      </c>
      <c r="C215" s="94"/>
      <c r="D215" s="49"/>
      <c r="E215" s="85"/>
      <c r="F215" s="95"/>
      <c r="G215" s="93"/>
      <c r="H215" s="166">
        <v>509</v>
      </c>
      <c r="I215" s="161">
        <v>43343</v>
      </c>
      <c r="J215" s="175">
        <v>547.62</v>
      </c>
      <c r="K215" s="175">
        <v>547.62</v>
      </c>
      <c r="L215" s="175"/>
      <c r="M215" s="175">
        <v>547.62</v>
      </c>
      <c r="N215" s="175"/>
      <c r="O215" s="175"/>
      <c r="P215" s="175"/>
      <c r="Q215" s="175"/>
      <c r="R215" s="164">
        <f>J215-N215-O215-S215</f>
        <v>0</v>
      </c>
      <c r="S215" s="175">
        <v>547.62</v>
      </c>
      <c r="AG215" s="129"/>
      <c r="AH215" s="129"/>
    </row>
    <row r="216" spans="1:34" s="1" customFormat="1">
      <c r="A216" s="49"/>
      <c r="B216" s="50"/>
      <c r="C216" s="94"/>
      <c r="D216" s="49"/>
      <c r="E216" s="85"/>
      <c r="F216" s="95"/>
      <c r="G216" s="93"/>
      <c r="H216" s="166"/>
      <c r="I216" s="161"/>
      <c r="J216" s="175"/>
      <c r="K216" s="175"/>
      <c r="L216" s="175"/>
      <c r="M216" s="175"/>
      <c r="N216" s="175"/>
      <c r="O216" s="175"/>
      <c r="P216" s="175"/>
      <c r="Q216" s="175"/>
      <c r="R216" s="164"/>
      <c r="S216" s="175"/>
      <c r="AG216" s="129"/>
      <c r="AH216" s="129"/>
    </row>
    <row r="217" spans="1:34" s="1" customFormat="1">
      <c r="A217" s="136"/>
      <c r="B217" s="157" t="s">
        <v>9</v>
      </c>
      <c r="C217" s="54"/>
      <c r="D217" s="49"/>
      <c r="E217" s="85"/>
      <c r="F217" s="95"/>
      <c r="G217" s="93"/>
      <c r="H217" s="166"/>
      <c r="I217" s="184"/>
      <c r="J217" s="130">
        <f>SUM(J214:J216)</f>
        <v>5211.49</v>
      </c>
      <c r="K217" s="130">
        <f t="shared" ref="K217:AG217" si="30">SUM(K214:K216)</f>
        <v>5211.49</v>
      </c>
      <c r="L217" s="130">
        <f t="shared" si="30"/>
        <v>4663.87</v>
      </c>
      <c r="M217" s="130">
        <f t="shared" si="30"/>
        <v>547.62</v>
      </c>
      <c r="N217" s="130">
        <f t="shared" si="30"/>
        <v>0</v>
      </c>
      <c r="O217" s="130">
        <f t="shared" si="30"/>
        <v>0</v>
      </c>
      <c r="P217" s="130">
        <f t="shared" si="30"/>
        <v>0</v>
      </c>
      <c r="Q217" s="130">
        <f t="shared" si="30"/>
        <v>0</v>
      </c>
      <c r="R217" s="130">
        <f t="shared" si="30"/>
        <v>4663.87</v>
      </c>
      <c r="S217" s="130">
        <f t="shared" si="30"/>
        <v>547.62</v>
      </c>
      <c r="T217" s="130">
        <f t="shared" si="30"/>
        <v>4555.84</v>
      </c>
      <c r="U217" s="130">
        <f t="shared" si="30"/>
        <v>0</v>
      </c>
      <c r="V217" s="130">
        <f t="shared" si="30"/>
        <v>0</v>
      </c>
      <c r="W217" s="130">
        <f t="shared" si="30"/>
        <v>0</v>
      </c>
      <c r="X217" s="130">
        <f t="shared" si="30"/>
        <v>0</v>
      </c>
      <c r="Y217" s="130">
        <f t="shared" si="30"/>
        <v>0</v>
      </c>
      <c r="Z217" s="130">
        <f t="shared" si="30"/>
        <v>0</v>
      </c>
      <c r="AA217" s="130">
        <f t="shared" si="30"/>
        <v>0</v>
      </c>
      <c r="AB217" s="130">
        <f t="shared" si="30"/>
        <v>0</v>
      </c>
      <c r="AC217" s="130">
        <f t="shared" si="30"/>
        <v>0</v>
      </c>
      <c r="AD217" s="130">
        <f t="shared" si="30"/>
        <v>0</v>
      </c>
      <c r="AE217" s="130">
        <f t="shared" si="30"/>
        <v>0</v>
      </c>
      <c r="AF217" s="130">
        <f t="shared" si="30"/>
        <v>0</v>
      </c>
      <c r="AG217" s="130">
        <f t="shared" si="30"/>
        <v>0</v>
      </c>
      <c r="AH217" s="129"/>
    </row>
    <row r="218" spans="1:34" s="1" customFormat="1" hidden="1">
      <c r="A218" s="139"/>
      <c r="B218" s="157" t="s">
        <v>89</v>
      </c>
      <c r="C218" s="94"/>
      <c r="D218" s="49"/>
      <c r="E218" s="85"/>
      <c r="F218" s="95"/>
      <c r="G218" s="93"/>
      <c r="H218" s="166"/>
      <c r="I218" s="161"/>
      <c r="J218" s="175"/>
      <c r="K218" s="175"/>
      <c r="L218" s="175"/>
      <c r="M218" s="175"/>
      <c r="N218" s="175"/>
      <c r="O218" s="175"/>
      <c r="P218" s="175"/>
      <c r="Q218" s="175"/>
      <c r="R218" s="164"/>
      <c r="S218" s="175"/>
      <c r="T218" s="199" t="s">
        <v>98</v>
      </c>
      <c r="U218" s="200">
        <v>2134.3200000000002</v>
      </c>
      <c r="V218" s="199" t="s">
        <v>97</v>
      </c>
      <c r="W218" s="199" t="s">
        <v>96</v>
      </c>
      <c r="X218" s="200">
        <v>2134.3200000000002</v>
      </c>
      <c r="Y218" s="199" t="s">
        <v>95</v>
      </c>
      <c r="Z218" s="199" t="s">
        <v>94</v>
      </c>
      <c r="AG218" s="129"/>
      <c r="AH218" s="129"/>
    </row>
    <row r="219" spans="1:34" s="1" customFormat="1" hidden="1">
      <c r="A219" s="136">
        <v>24</v>
      </c>
      <c r="B219" s="158" t="s">
        <v>90</v>
      </c>
      <c r="C219" s="94"/>
      <c r="D219" s="49"/>
      <c r="E219" s="85"/>
      <c r="F219" s="95"/>
      <c r="G219" s="93"/>
      <c r="H219" s="166"/>
      <c r="I219" s="161"/>
      <c r="J219" s="175"/>
      <c r="K219" s="175"/>
      <c r="L219" s="175"/>
      <c r="M219" s="175"/>
      <c r="N219" s="175"/>
      <c r="O219" s="175"/>
      <c r="P219" s="175"/>
      <c r="Q219" s="175"/>
      <c r="R219" s="164">
        <f>J219-N219-O219-S219</f>
        <v>0</v>
      </c>
      <c r="S219" s="162"/>
      <c r="AG219" s="129"/>
      <c r="AH219" s="129"/>
    </row>
    <row r="220" spans="1:34" s="1" customFormat="1" hidden="1">
      <c r="A220" s="145"/>
      <c r="B220" s="50" t="s">
        <v>91</v>
      </c>
      <c r="C220" s="94"/>
      <c r="D220" s="49"/>
      <c r="E220" s="85"/>
      <c r="F220" s="95"/>
      <c r="G220" s="93"/>
      <c r="H220" s="166"/>
      <c r="I220" s="184"/>
      <c r="J220" s="175"/>
      <c r="K220" s="175"/>
      <c r="L220" s="175"/>
      <c r="M220" s="175"/>
      <c r="N220" s="175"/>
      <c r="O220" s="175"/>
      <c r="P220" s="175"/>
      <c r="Q220" s="175"/>
      <c r="R220" s="164">
        <f>J220-N220-O220-S220</f>
        <v>0</v>
      </c>
      <c r="S220" s="175"/>
      <c r="AG220" s="129"/>
      <c r="AH220" s="129"/>
    </row>
    <row r="221" spans="1:34" s="1" customFormat="1" hidden="1">
      <c r="A221" s="136"/>
      <c r="B221" s="23" t="s">
        <v>9</v>
      </c>
      <c r="C221" s="54"/>
      <c r="D221" s="49"/>
      <c r="E221" s="85"/>
      <c r="F221" s="95"/>
      <c r="G221" s="93"/>
      <c r="H221" s="166"/>
      <c r="I221" s="184"/>
      <c r="J221" s="130">
        <f>SUM(J218:J220)</f>
        <v>0</v>
      </c>
      <c r="K221" s="130">
        <f t="shared" ref="K221:S221" si="31">SUM(K218:K220)</f>
        <v>0</v>
      </c>
      <c r="L221" s="130">
        <f t="shared" si="31"/>
        <v>0</v>
      </c>
      <c r="M221" s="130">
        <f t="shared" si="31"/>
        <v>0</v>
      </c>
      <c r="N221" s="130">
        <f t="shared" si="31"/>
        <v>0</v>
      </c>
      <c r="O221" s="130">
        <f t="shared" si="31"/>
        <v>0</v>
      </c>
      <c r="P221" s="130"/>
      <c r="Q221" s="130">
        <f t="shared" si="31"/>
        <v>0</v>
      </c>
      <c r="R221" s="130">
        <f t="shared" si="31"/>
        <v>0</v>
      </c>
      <c r="S221" s="130">
        <f t="shared" si="31"/>
        <v>0</v>
      </c>
      <c r="AG221" s="129"/>
      <c r="AH221" s="129"/>
    </row>
    <row r="222" spans="1:34" s="1" customFormat="1" ht="15.75" customHeight="1">
      <c r="A222" s="139"/>
      <c r="B222" s="157"/>
      <c r="C222" s="94"/>
      <c r="D222" s="49"/>
      <c r="E222" s="85"/>
      <c r="F222" s="95"/>
      <c r="G222" s="93"/>
      <c r="H222" s="166">
        <v>23268</v>
      </c>
      <c r="I222" s="161">
        <v>43343</v>
      </c>
      <c r="J222" s="175">
        <v>161.33000000000001</v>
      </c>
      <c r="K222" s="175">
        <v>161.33000000000001</v>
      </c>
      <c r="L222" s="175"/>
      <c r="M222" s="175">
        <v>161.33000000000001</v>
      </c>
      <c r="N222" s="175"/>
      <c r="O222" s="175"/>
      <c r="P222" s="175"/>
      <c r="Q222" s="175"/>
      <c r="R222" s="164">
        <f>J222-N222-O222-S222</f>
        <v>0</v>
      </c>
      <c r="S222" s="175">
        <v>161.33000000000001</v>
      </c>
      <c r="AG222" s="129"/>
      <c r="AH222" s="129"/>
    </row>
    <row r="223" spans="1:34" s="1" customFormat="1">
      <c r="A223" s="136">
        <v>24</v>
      </c>
      <c r="B223" s="158" t="s">
        <v>148</v>
      </c>
      <c r="C223" s="94"/>
      <c r="D223" s="49"/>
      <c r="E223" s="85"/>
      <c r="F223" s="95"/>
      <c r="G223" s="93"/>
      <c r="H223" s="166"/>
      <c r="I223" s="161"/>
      <c r="J223" s="175"/>
      <c r="K223" s="175"/>
      <c r="L223" s="175"/>
      <c r="M223" s="175"/>
      <c r="N223" s="175"/>
      <c r="O223" s="175"/>
      <c r="P223" s="175"/>
      <c r="Q223" s="175"/>
      <c r="R223" s="164"/>
      <c r="S223" s="175"/>
      <c r="AG223" s="129"/>
      <c r="AH223" s="129"/>
    </row>
    <row r="224" spans="1:34" s="1" customFormat="1">
      <c r="A224" s="145"/>
      <c r="B224" s="50"/>
      <c r="C224" s="94"/>
      <c r="D224" s="49"/>
      <c r="E224" s="85"/>
      <c r="F224" s="95"/>
      <c r="G224" s="93"/>
      <c r="H224" s="166"/>
      <c r="I224" s="184"/>
      <c r="J224" s="175"/>
      <c r="K224" s="175"/>
      <c r="L224" s="175"/>
      <c r="M224" s="175"/>
      <c r="N224" s="175"/>
      <c r="O224" s="175"/>
      <c r="P224" s="175"/>
      <c r="Q224" s="175"/>
      <c r="R224" s="164">
        <f>J224-N224-O224-S224</f>
        <v>0</v>
      </c>
      <c r="S224" s="175"/>
      <c r="AG224" s="129"/>
      <c r="AH224" s="129"/>
    </row>
    <row r="225" spans="1:34" s="1" customFormat="1">
      <c r="A225" s="139"/>
      <c r="B225" s="157" t="s">
        <v>9</v>
      </c>
      <c r="C225" s="54"/>
      <c r="D225" s="49"/>
      <c r="E225" s="85"/>
      <c r="F225" s="95"/>
      <c r="G225" s="93"/>
      <c r="H225" s="166"/>
      <c r="I225" s="184"/>
      <c r="J225" s="130">
        <f>SUM(J222:J224)</f>
        <v>161.33000000000001</v>
      </c>
      <c r="K225" s="130">
        <f t="shared" ref="K225:S225" si="32">SUM(K222:K224)</f>
        <v>161.33000000000001</v>
      </c>
      <c r="L225" s="130">
        <f t="shared" si="32"/>
        <v>0</v>
      </c>
      <c r="M225" s="130">
        <f t="shared" si="32"/>
        <v>161.33000000000001</v>
      </c>
      <c r="N225" s="130">
        <f t="shared" si="32"/>
        <v>0</v>
      </c>
      <c r="O225" s="130">
        <f t="shared" si="32"/>
        <v>0</v>
      </c>
      <c r="P225" s="130"/>
      <c r="Q225" s="130">
        <f t="shared" si="32"/>
        <v>0</v>
      </c>
      <c r="R225" s="130">
        <f t="shared" si="32"/>
        <v>0</v>
      </c>
      <c r="S225" s="130">
        <f t="shared" si="32"/>
        <v>161.33000000000001</v>
      </c>
      <c r="AG225" s="129"/>
      <c r="AH225" s="129"/>
    </row>
    <row r="226" spans="1:34" s="1" customFormat="1">
      <c r="A226" s="139"/>
      <c r="B226" s="22"/>
      <c r="C226" s="94"/>
      <c r="D226" s="49"/>
      <c r="E226" s="85"/>
      <c r="F226" s="95"/>
      <c r="G226" s="93"/>
      <c r="H226" s="166">
        <v>1276</v>
      </c>
      <c r="I226" s="161">
        <v>43335</v>
      </c>
      <c r="J226" s="175">
        <v>2592.33</v>
      </c>
      <c r="K226" s="175">
        <v>2592.33</v>
      </c>
      <c r="L226" s="130"/>
      <c r="M226" s="175">
        <v>2592.33</v>
      </c>
      <c r="N226" s="130"/>
      <c r="O226" s="130"/>
      <c r="P226" s="130"/>
      <c r="Q226" s="130"/>
      <c r="R226" s="164">
        <f>J226-N226-O226-S226</f>
        <v>0</v>
      </c>
      <c r="S226" s="175">
        <v>2592.33</v>
      </c>
      <c r="AG226" s="129"/>
      <c r="AH226" s="129"/>
    </row>
    <row r="227" spans="1:34" s="1" customFormat="1">
      <c r="A227" s="136">
        <v>25</v>
      </c>
      <c r="B227" s="111" t="s">
        <v>160</v>
      </c>
      <c r="C227" s="94"/>
      <c r="D227" s="49"/>
      <c r="E227" s="85"/>
      <c r="F227" s="95"/>
      <c r="G227" s="93"/>
      <c r="H227" s="166"/>
      <c r="I227" s="184"/>
      <c r="J227" s="130"/>
      <c r="K227" s="130"/>
      <c r="L227" s="130"/>
      <c r="M227" s="130"/>
      <c r="N227" s="130"/>
      <c r="O227" s="130"/>
      <c r="P227" s="130"/>
      <c r="Q227" s="130"/>
      <c r="R227" s="164">
        <f>J227-N227-O227-S227</f>
        <v>0</v>
      </c>
      <c r="S227" s="130"/>
      <c r="AG227" s="129"/>
      <c r="AH227" s="129"/>
    </row>
    <row r="228" spans="1:34" s="1" customFormat="1">
      <c r="A228" s="145"/>
      <c r="B228" s="111"/>
      <c r="C228" s="94"/>
      <c r="D228" s="49"/>
      <c r="E228" s="85"/>
      <c r="F228" s="95"/>
      <c r="G228" s="93"/>
      <c r="H228" s="166"/>
      <c r="I228" s="184"/>
      <c r="J228" s="130"/>
      <c r="K228" s="130"/>
      <c r="L228" s="130"/>
      <c r="M228" s="130"/>
      <c r="N228" s="130"/>
      <c r="O228" s="130"/>
      <c r="P228" s="130"/>
      <c r="Q228" s="130"/>
      <c r="R228" s="164">
        <f>J228-N228-O228-S228</f>
        <v>0</v>
      </c>
      <c r="S228" s="130"/>
      <c r="AG228" s="129"/>
      <c r="AH228" s="129"/>
    </row>
    <row r="229" spans="1:34" s="1" customFormat="1">
      <c r="A229" s="136"/>
      <c r="B229" s="157" t="s">
        <v>9</v>
      </c>
      <c r="C229" s="54"/>
      <c r="D229" s="49"/>
      <c r="E229" s="85"/>
      <c r="F229" s="95"/>
      <c r="G229" s="93"/>
      <c r="H229" s="166"/>
      <c r="I229" s="184"/>
      <c r="J229" s="130">
        <f>SUM(J226:J228)</f>
        <v>2592.33</v>
      </c>
      <c r="K229" s="130">
        <f t="shared" ref="K229:S229" si="33">SUM(K226:K228)</f>
        <v>2592.33</v>
      </c>
      <c r="L229" s="130">
        <f t="shared" si="33"/>
        <v>0</v>
      </c>
      <c r="M229" s="130">
        <f t="shared" si="33"/>
        <v>2592.33</v>
      </c>
      <c r="N229" s="130">
        <f t="shared" si="33"/>
        <v>0</v>
      </c>
      <c r="O229" s="130">
        <f t="shared" si="33"/>
        <v>0</v>
      </c>
      <c r="P229" s="130"/>
      <c r="Q229" s="130">
        <f t="shared" si="33"/>
        <v>0</v>
      </c>
      <c r="R229" s="130">
        <f t="shared" si="33"/>
        <v>0</v>
      </c>
      <c r="S229" s="130">
        <f t="shared" si="33"/>
        <v>2592.33</v>
      </c>
      <c r="AG229" s="129"/>
      <c r="AH229" s="129"/>
    </row>
    <row r="230" spans="1:34" s="1" customFormat="1">
      <c r="A230" s="139"/>
      <c r="B230" s="157"/>
      <c r="C230" s="94"/>
      <c r="D230" s="49"/>
      <c r="E230" s="85"/>
      <c r="F230" s="95"/>
      <c r="G230" s="93"/>
      <c r="H230" s="166">
        <v>6676</v>
      </c>
      <c r="I230" s="161">
        <v>43312</v>
      </c>
      <c r="J230" s="175">
        <v>570.46</v>
      </c>
      <c r="K230" s="175">
        <v>570.46</v>
      </c>
      <c r="L230" s="175">
        <v>570.46</v>
      </c>
      <c r="M230" s="130"/>
      <c r="N230" s="130"/>
      <c r="O230" s="130"/>
      <c r="P230" s="130"/>
      <c r="Q230" s="130"/>
      <c r="R230" s="164">
        <f>J230-N230-O230-S230</f>
        <v>570.46</v>
      </c>
      <c r="S230" s="175">
        <v>0</v>
      </c>
      <c r="AG230" s="129"/>
      <c r="AH230" s="129"/>
    </row>
    <row r="231" spans="1:34" s="1" customFormat="1">
      <c r="A231" s="136">
        <v>26</v>
      </c>
      <c r="B231" s="158" t="s">
        <v>150</v>
      </c>
      <c r="C231" s="94"/>
      <c r="D231" s="49"/>
      <c r="E231" s="85"/>
      <c r="F231" s="95"/>
      <c r="G231" s="93"/>
      <c r="H231" s="166"/>
      <c r="I231" s="161"/>
      <c r="J231" s="175"/>
      <c r="K231" s="175"/>
      <c r="L231" s="175"/>
      <c r="M231" s="130"/>
      <c r="N231" s="130"/>
      <c r="O231" s="130"/>
      <c r="P231" s="130"/>
      <c r="Q231" s="130"/>
      <c r="R231" s="164"/>
      <c r="S231" s="175"/>
      <c r="AG231" s="129"/>
      <c r="AH231" s="129"/>
    </row>
    <row r="232" spans="1:34" s="1" customFormat="1">
      <c r="A232" s="145"/>
      <c r="B232" s="50"/>
      <c r="C232" s="94"/>
      <c r="D232" s="49"/>
      <c r="E232" s="85"/>
      <c r="F232" s="95"/>
      <c r="G232" s="93"/>
      <c r="H232" s="166"/>
      <c r="I232" s="184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AG232" s="129"/>
      <c r="AH232" s="129"/>
    </row>
    <row r="233" spans="1:34" s="1" customFormat="1">
      <c r="A233" s="145"/>
      <c r="B233" s="50"/>
      <c r="C233" s="54"/>
      <c r="D233" s="49"/>
      <c r="E233" s="85"/>
      <c r="F233" s="95"/>
      <c r="G233" s="93"/>
      <c r="H233" s="166"/>
      <c r="I233" s="184"/>
      <c r="J233" s="130">
        <f>SUM(J230:J232)</f>
        <v>570.46</v>
      </c>
      <c r="K233" s="130">
        <f t="shared" ref="K233:S233" si="34">SUM(K230:K232)</f>
        <v>570.46</v>
      </c>
      <c r="L233" s="130">
        <f t="shared" si="34"/>
        <v>570.46</v>
      </c>
      <c r="M233" s="130">
        <f t="shared" si="34"/>
        <v>0</v>
      </c>
      <c r="N233" s="130">
        <f t="shared" si="34"/>
        <v>0</v>
      </c>
      <c r="O233" s="130">
        <f t="shared" si="34"/>
        <v>0</v>
      </c>
      <c r="P233" s="130">
        <f t="shared" si="34"/>
        <v>0</v>
      </c>
      <c r="Q233" s="130">
        <f t="shared" si="34"/>
        <v>0</v>
      </c>
      <c r="R233" s="130">
        <f t="shared" si="34"/>
        <v>570.46</v>
      </c>
      <c r="S233" s="130">
        <f t="shared" si="34"/>
        <v>0</v>
      </c>
      <c r="AG233" s="129"/>
      <c r="AH233" s="129"/>
    </row>
    <row r="234" spans="1:34" s="1" customFormat="1">
      <c r="A234" s="195"/>
      <c r="B234" s="22" t="s">
        <v>156</v>
      </c>
      <c r="C234" s="54"/>
      <c r="D234" s="49"/>
      <c r="E234" s="85"/>
      <c r="F234" s="95"/>
      <c r="G234" s="93"/>
      <c r="H234" s="166">
        <v>1</v>
      </c>
      <c r="I234" s="161">
        <v>43312</v>
      </c>
      <c r="J234" s="175">
        <v>1914.07</v>
      </c>
      <c r="K234" s="175">
        <v>1914.07</v>
      </c>
      <c r="L234" s="175">
        <v>1914.07</v>
      </c>
      <c r="M234" s="130"/>
      <c r="N234" s="130"/>
      <c r="O234" s="130"/>
      <c r="P234" s="130"/>
      <c r="Q234" s="130"/>
      <c r="R234" s="164">
        <f>J234-N234-O234-S234</f>
        <v>1914.07</v>
      </c>
      <c r="S234" s="175">
        <v>0</v>
      </c>
      <c r="AG234" s="129"/>
      <c r="AH234" s="129"/>
    </row>
    <row r="235" spans="1:34" s="1" customFormat="1">
      <c r="A235" s="194">
        <v>27</v>
      </c>
      <c r="B235" s="111" t="s">
        <v>157</v>
      </c>
      <c r="C235" s="54"/>
      <c r="D235" s="49"/>
      <c r="E235" s="85"/>
      <c r="F235" s="95"/>
      <c r="G235" s="93"/>
      <c r="H235" s="166"/>
      <c r="I235" s="184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AG235" s="129"/>
      <c r="AH235" s="129"/>
    </row>
    <row r="236" spans="1:34" s="1" customFormat="1">
      <c r="A236" s="196"/>
      <c r="B236" s="111"/>
      <c r="C236" s="54"/>
      <c r="D236" s="49"/>
      <c r="E236" s="85"/>
      <c r="F236" s="95"/>
      <c r="G236" s="93"/>
      <c r="H236" s="166"/>
      <c r="I236" s="184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AG236" s="129"/>
      <c r="AH236" s="129"/>
    </row>
    <row r="237" spans="1:34" s="1" customFormat="1">
      <c r="A237" s="21"/>
      <c r="B237" s="23" t="s">
        <v>9</v>
      </c>
      <c r="C237" s="54"/>
      <c r="D237" s="49"/>
      <c r="E237" s="85"/>
      <c r="F237" s="95"/>
      <c r="G237" s="93"/>
      <c r="H237" s="166"/>
      <c r="I237" s="184"/>
      <c r="J237" s="130">
        <f>SUM(J234:J236)</f>
        <v>1914.07</v>
      </c>
      <c r="K237" s="130">
        <f t="shared" ref="K237:S237" si="35">SUM(K234:K236)</f>
        <v>1914.07</v>
      </c>
      <c r="L237" s="130">
        <f t="shared" si="35"/>
        <v>1914.07</v>
      </c>
      <c r="M237" s="130">
        <f t="shared" si="35"/>
        <v>0</v>
      </c>
      <c r="N237" s="130">
        <f t="shared" si="35"/>
        <v>0</v>
      </c>
      <c r="O237" s="130">
        <f t="shared" si="35"/>
        <v>0</v>
      </c>
      <c r="P237" s="130">
        <f t="shared" si="35"/>
        <v>0</v>
      </c>
      <c r="Q237" s="130">
        <f t="shared" si="35"/>
        <v>0</v>
      </c>
      <c r="R237" s="130">
        <f t="shared" si="35"/>
        <v>1914.07</v>
      </c>
      <c r="S237" s="130">
        <f t="shared" si="35"/>
        <v>0</v>
      </c>
      <c r="AG237" s="129"/>
      <c r="AH237" s="129"/>
    </row>
    <row r="238" spans="1:34" s="1" customFormat="1">
      <c r="A238" s="20"/>
      <c r="B238" s="19" t="s">
        <v>8</v>
      </c>
      <c r="C238" s="97"/>
      <c r="D238" s="20"/>
      <c r="E238" s="20"/>
      <c r="F238" s="20"/>
      <c r="G238" s="20"/>
      <c r="H238" s="166"/>
      <c r="I238" s="187"/>
      <c r="J238" s="211">
        <f t="shared" ref="J238:R238" si="36">J20+J61+J69+J74+J80+J85+J90+J105+J113+J135+J144+J158+J162+J167+J171+J175+J180+J184+J193+J189+J201+J205+J209+J213+J217+J221+J225+J229+J233+J237</f>
        <v>662083.33000000007</v>
      </c>
      <c r="K238" s="211">
        <f t="shared" si="36"/>
        <v>659806.1100000001</v>
      </c>
      <c r="L238" s="211">
        <f t="shared" si="36"/>
        <v>216831.97999999998</v>
      </c>
      <c r="M238" s="211">
        <f t="shared" si="36"/>
        <v>440546.37000000005</v>
      </c>
      <c r="N238" s="211">
        <f t="shared" si="36"/>
        <v>0</v>
      </c>
      <c r="O238" s="211">
        <f t="shared" si="36"/>
        <v>2277.2200000000003</v>
      </c>
      <c r="P238" s="211">
        <f t="shared" si="36"/>
        <v>2331.41</v>
      </c>
      <c r="Q238" s="211">
        <f t="shared" si="36"/>
        <v>0</v>
      </c>
      <c r="R238" s="211">
        <f t="shared" si="36"/>
        <v>400000.00000000006</v>
      </c>
      <c r="S238" s="211">
        <f t="shared" ref="S238:AH238" si="37">S20+S61+S69+S74+S80+S85+S90+S105+S113+S135+S144+S158+S162+S167+S171+S175+S180+S184+S193+S189+S201+S205+S209+S213+S217+S221+S225+S229+S233+S237</f>
        <v>257474.69999999998</v>
      </c>
      <c r="T238" s="211">
        <f t="shared" si="37"/>
        <v>68512.640000000014</v>
      </c>
      <c r="U238" s="211">
        <f t="shared" si="37"/>
        <v>31.54</v>
      </c>
      <c r="V238" s="211">
        <f t="shared" si="37"/>
        <v>0</v>
      </c>
      <c r="W238" s="211">
        <f t="shared" si="37"/>
        <v>0</v>
      </c>
      <c r="X238" s="211">
        <f t="shared" si="37"/>
        <v>0</v>
      </c>
      <c r="Y238" s="211">
        <f t="shared" si="37"/>
        <v>0</v>
      </c>
      <c r="Z238" s="211">
        <f t="shared" si="37"/>
        <v>0</v>
      </c>
      <c r="AA238" s="211">
        <f t="shared" si="37"/>
        <v>0</v>
      </c>
      <c r="AB238" s="211">
        <f t="shared" si="37"/>
        <v>0</v>
      </c>
      <c r="AC238" s="211">
        <f t="shared" si="37"/>
        <v>0</v>
      </c>
      <c r="AD238" s="211">
        <f t="shared" si="37"/>
        <v>0</v>
      </c>
      <c r="AE238" s="211">
        <f t="shared" si="37"/>
        <v>0</v>
      </c>
      <c r="AF238" s="211">
        <f t="shared" si="37"/>
        <v>0</v>
      </c>
      <c r="AG238" s="211">
        <f t="shared" si="37"/>
        <v>314.02999999999997</v>
      </c>
      <c r="AH238" s="211">
        <f t="shared" si="37"/>
        <v>479.42000000000007</v>
      </c>
    </row>
    <row r="239" spans="1:34">
      <c r="B239" s="2"/>
      <c r="C239" s="112"/>
      <c r="H239" s="18"/>
      <c r="I239" s="33"/>
      <c r="L239" s="2"/>
      <c r="M239" s="2"/>
      <c r="R239" s="47"/>
      <c r="S239" s="9"/>
    </row>
    <row r="240" spans="1:34">
      <c r="A240" s="17" t="s">
        <v>7</v>
      </c>
      <c r="B240" s="2"/>
      <c r="C240" s="113"/>
      <c r="D240" s="114"/>
      <c r="E240" s="37"/>
      <c r="H240" s="2"/>
      <c r="I240" s="12" t="s">
        <v>6</v>
      </c>
      <c r="J240" s="12"/>
      <c r="K240" s="12"/>
      <c r="L240" s="16"/>
      <c r="M240" s="268" t="s">
        <v>182</v>
      </c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  <c r="X240" s="269"/>
      <c r="Y240" s="269"/>
      <c r="Z240" s="269"/>
      <c r="AA240" s="269"/>
      <c r="AB240" s="269"/>
      <c r="AC240" s="269"/>
      <c r="AD240" s="269"/>
      <c r="AE240" s="269"/>
      <c r="AF240" s="269"/>
      <c r="AG240" s="269"/>
      <c r="AH240" s="269"/>
    </row>
    <row r="241" spans="1:19">
      <c r="A241" s="15" t="s">
        <v>5</v>
      </c>
      <c r="B241" s="115"/>
      <c r="C241" s="116"/>
      <c r="D241" s="11"/>
      <c r="E241" s="117"/>
      <c r="H241" s="2"/>
      <c r="I241" s="32"/>
      <c r="J241" s="13" t="s">
        <v>4</v>
      </c>
      <c r="K241" s="16"/>
      <c r="L241" s="37" t="s">
        <v>92</v>
      </c>
      <c r="M241" s="247" t="s">
        <v>182</v>
      </c>
      <c r="N241" s="248"/>
      <c r="O241" s="248"/>
      <c r="P241" s="248"/>
      <c r="Q241" s="248"/>
      <c r="R241" s="248"/>
      <c r="S241" s="248"/>
    </row>
    <row r="242" spans="1:19">
      <c r="A242" s="6"/>
      <c r="B242" s="118"/>
      <c r="C242" s="119"/>
      <c r="D242" s="114"/>
      <c r="E242" s="120"/>
      <c r="F242" s="121"/>
      <c r="G242" s="16"/>
      <c r="H242" s="14"/>
      <c r="I242" s="32"/>
      <c r="J242" s="10"/>
      <c r="K242" s="13"/>
      <c r="L242" s="13"/>
      <c r="M242" s="13"/>
      <c r="N242" s="9"/>
      <c r="O242" s="8"/>
      <c r="P242" s="8"/>
      <c r="Q242" s="8"/>
      <c r="R242" s="8"/>
    </row>
    <row r="243" spans="1:19">
      <c r="A243" s="6"/>
      <c r="B243" s="122"/>
      <c r="C243" s="123"/>
      <c r="D243" s="124"/>
      <c r="E243" s="9"/>
      <c r="F243" s="2"/>
      <c r="G243" s="125"/>
      <c r="H243" s="2"/>
      <c r="I243" s="34"/>
      <c r="J243" s="8"/>
      <c r="K243" s="5"/>
      <c r="L243" s="4"/>
      <c r="M243" s="212" t="s">
        <v>82</v>
      </c>
      <c r="N243" s="7"/>
      <c r="O243" s="7"/>
      <c r="P243" s="7"/>
      <c r="Q243" s="7"/>
      <c r="R243" s="98"/>
    </row>
    <row r="244" spans="1:19">
      <c r="A244" s="6"/>
      <c r="B244" s="126"/>
      <c r="C244" s="123"/>
      <c r="D244" s="124"/>
      <c r="E244" s="9"/>
      <c r="F244" s="127"/>
      <c r="G244" s="125"/>
      <c r="H244" s="2"/>
      <c r="I244" s="30"/>
      <c r="K244" s="5"/>
      <c r="L244" s="4"/>
      <c r="M244" s="219" t="s">
        <v>181</v>
      </c>
      <c r="N244" s="219"/>
      <c r="O244" s="219"/>
      <c r="P244" s="3"/>
      <c r="Q244" s="3"/>
      <c r="R244" s="3"/>
    </row>
    <row r="245" spans="1:19">
      <c r="A245" s="6"/>
      <c r="B245" s="126"/>
      <c r="C245" s="123"/>
      <c r="D245" s="124"/>
      <c r="E245" s="9"/>
      <c r="F245" s="127"/>
      <c r="G245" s="125"/>
      <c r="H245" s="2"/>
      <c r="I245" s="30"/>
      <c r="K245" s="5"/>
      <c r="L245" s="4"/>
      <c r="M245" s="103"/>
      <c r="N245" s="103"/>
      <c r="O245" s="103"/>
      <c r="P245" s="3"/>
      <c r="Q245" s="3"/>
      <c r="R245" s="3"/>
    </row>
    <row r="246" spans="1:19">
      <c r="B246" s="2"/>
      <c r="C246" s="112"/>
      <c r="H246" s="2" t="s">
        <v>3</v>
      </c>
      <c r="I246" s="30"/>
      <c r="L246" s="2"/>
      <c r="M246" s="2"/>
      <c r="R246" s="1" t="s">
        <v>2</v>
      </c>
    </row>
    <row r="247" spans="1:19">
      <c r="B247" s="2"/>
      <c r="C247" s="112"/>
      <c r="H247" s="2"/>
      <c r="I247" s="30" t="s">
        <v>1</v>
      </c>
      <c r="L247" s="2"/>
      <c r="M247" s="2"/>
      <c r="R247" s="1" t="s">
        <v>0</v>
      </c>
    </row>
    <row r="248" spans="1:19">
      <c r="B248" s="2"/>
      <c r="C248" s="112"/>
      <c r="H248" s="2"/>
      <c r="I248" s="30"/>
      <c r="L248" s="2"/>
      <c r="M248" s="2"/>
    </row>
  </sheetData>
  <sortState ref="H8:R37">
    <sortCondition ref="H8:H37"/>
  </sortState>
  <mergeCells count="99">
    <mergeCell ref="M240:AH240"/>
    <mergeCell ref="B75:B79"/>
    <mergeCell ref="C21:C60"/>
    <mergeCell ref="B21:B60"/>
    <mergeCell ref="F9:F20"/>
    <mergeCell ref="E9:E20"/>
    <mergeCell ref="C9:C20"/>
    <mergeCell ref="C92:C104"/>
    <mergeCell ref="B92:B104"/>
    <mergeCell ref="G136:G143"/>
    <mergeCell ref="F136:F143"/>
    <mergeCell ref="E136:E143"/>
    <mergeCell ref="D136:D143"/>
    <mergeCell ref="C136:C143"/>
    <mergeCell ref="F114:F132"/>
    <mergeCell ref="G21:G60"/>
    <mergeCell ref="B136:B143"/>
    <mergeCell ref="C114:C132"/>
    <mergeCell ref="D114:D132"/>
    <mergeCell ref="E114:E132"/>
    <mergeCell ref="A159:A161"/>
    <mergeCell ref="E159:E161"/>
    <mergeCell ref="D159:D161"/>
    <mergeCell ref="C159:C161"/>
    <mergeCell ref="B159:B161"/>
    <mergeCell ref="E145:E157"/>
    <mergeCell ref="F21:F60"/>
    <mergeCell ref="F62:F68"/>
    <mergeCell ref="F81:F84"/>
    <mergeCell ref="F92:F104"/>
    <mergeCell ref="E81:E84"/>
    <mergeCell ref="F75:F79"/>
    <mergeCell ref="E62:E68"/>
    <mergeCell ref="E21:E60"/>
    <mergeCell ref="D92:D104"/>
    <mergeCell ref="E92:E104"/>
    <mergeCell ref="D86:D89"/>
    <mergeCell ref="E86:E89"/>
    <mergeCell ref="D106:D112"/>
    <mergeCell ref="E106:E112"/>
    <mergeCell ref="M241:S241"/>
    <mergeCell ref="O6:O7"/>
    <mergeCell ref="G81:G84"/>
    <mergeCell ref="F6:F7"/>
    <mergeCell ref="G114:G132"/>
    <mergeCell ref="G145:G157"/>
    <mergeCell ref="F145:F157"/>
    <mergeCell ref="G106:G112"/>
    <mergeCell ref="G159:G161"/>
    <mergeCell ref="F159:F161"/>
    <mergeCell ref="P6:Q6"/>
    <mergeCell ref="H6:J6"/>
    <mergeCell ref="G6:G7"/>
    <mergeCell ref="G9:G20"/>
    <mergeCell ref="G62:G68"/>
    <mergeCell ref="F106:F112"/>
    <mergeCell ref="A75:A79"/>
    <mergeCell ref="B81:B84"/>
    <mergeCell ref="C75:C79"/>
    <mergeCell ref="G75:G79"/>
    <mergeCell ref="F70:F73"/>
    <mergeCell ref="D75:D79"/>
    <mergeCell ref="D81:D84"/>
    <mergeCell ref="E70:E73"/>
    <mergeCell ref="D70:D73"/>
    <mergeCell ref="C81:C84"/>
    <mergeCell ref="A81:A84"/>
    <mergeCell ref="A70:A73"/>
    <mergeCell ref="B70:B73"/>
    <mergeCell ref="C70:C73"/>
    <mergeCell ref="G70:G73"/>
    <mergeCell ref="E75:E79"/>
    <mergeCell ref="A9:A20"/>
    <mergeCell ref="A6:A7"/>
    <mergeCell ref="A21:A60"/>
    <mergeCell ref="D62:D68"/>
    <mergeCell ref="D21:D60"/>
    <mergeCell ref="A62:A68"/>
    <mergeCell ref="B62:B68"/>
    <mergeCell ref="C62:C68"/>
    <mergeCell ref="C6:C7"/>
    <mergeCell ref="B6:B7"/>
    <mergeCell ref="D9:D20"/>
    <mergeCell ref="M244:O244"/>
    <mergeCell ref="A114:A132"/>
    <mergeCell ref="C86:C89"/>
    <mergeCell ref="A106:A112"/>
    <mergeCell ref="B106:B112"/>
    <mergeCell ref="B86:B89"/>
    <mergeCell ref="A86:A89"/>
    <mergeCell ref="A92:A104"/>
    <mergeCell ref="C106:C112"/>
    <mergeCell ref="G86:G89"/>
    <mergeCell ref="F86:F89"/>
    <mergeCell ref="A145:A157"/>
    <mergeCell ref="A136:A143"/>
    <mergeCell ref="B145:B157"/>
    <mergeCell ref="D145:D157"/>
    <mergeCell ref="C145:C157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2018-09-17T10:07:16Z</cp:lastPrinted>
  <dcterms:created xsi:type="dcterms:W3CDTF">2017-06-21T10:50:40Z</dcterms:created>
  <dcterms:modified xsi:type="dcterms:W3CDTF">2018-09-18T06:23:38Z</dcterms:modified>
</cp:coreProperties>
</file>